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AUGUST 2026\ALOCARE\SITE\"/>
    </mc:Choice>
  </mc:AlternateContent>
  <xr:revisionPtr revIDLastSave="0" documentId="13_ncr:1_{A04E24AA-8D11-433F-B21F-E97D46CAA2F7}" xr6:coauthVersionLast="36" xr6:coauthVersionMax="36" xr10:uidLastSave="{00000000-0000-0000-0000-000000000000}"/>
  <bookViews>
    <workbookView xWindow="0" yWindow="0" windowWidth="28800" windowHeight="11625" activeTab="3" xr2:uid="{0CA74E5C-2812-4E6B-B41B-A1FE28E89C0D}"/>
  </bookViews>
  <sheets>
    <sheet name="TESTARE GENETICA" sheetId="1" r:id="rId1"/>
    <sheet name="HG" sheetId="2" r:id="rId2"/>
    <sheet name="PET-CT" sheetId="3" r:id="rId3"/>
    <sheet name="AHM" sheetId="4" r:id="rId4"/>
  </sheets>
  <externalReferences>
    <externalReference r:id="rId5"/>
    <externalReference r:id="rId6"/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4" l="1"/>
  <c r="L13" i="4"/>
  <c r="J13" i="4"/>
  <c r="M13" i="4" s="1"/>
  <c r="H13" i="4"/>
  <c r="G13" i="4"/>
  <c r="F13" i="4"/>
  <c r="I12" i="4"/>
  <c r="N12" i="4" s="1"/>
  <c r="I11" i="4"/>
  <c r="N11" i="4" s="1"/>
  <c r="P13" i="4"/>
  <c r="I10" i="4"/>
  <c r="I13" i="4" l="1"/>
  <c r="N13" i="4"/>
  <c r="N10" i="4"/>
  <c r="M15" i="3" l="1"/>
  <c r="J15" i="3"/>
  <c r="I15" i="3"/>
  <c r="H15" i="3"/>
  <c r="F15" i="3"/>
  <c r="E15" i="3"/>
  <c r="D15" i="3"/>
  <c r="K14" i="3"/>
  <c r="G14" i="3"/>
  <c r="K13" i="3"/>
  <c r="L13" i="3" s="1"/>
  <c r="G13" i="3"/>
  <c r="K12" i="3"/>
  <c r="G12" i="3"/>
  <c r="K11" i="3"/>
  <c r="L11" i="3" s="1"/>
  <c r="G11" i="3"/>
  <c r="K10" i="3"/>
  <c r="L10" i="3" s="1"/>
  <c r="G10" i="3"/>
  <c r="K9" i="3"/>
  <c r="L9" i="3" s="1"/>
  <c r="G9" i="3"/>
  <c r="N15" i="3"/>
  <c r="K8" i="3"/>
  <c r="G8" i="3"/>
  <c r="G15" i="3" s="1"/>
  <c r="L8" i="3" l="1"/>
  <c r="L12" i="3"/>
  <c r="L14" i="3"/>
  <c r="K15" i="3"/>
  <c r="L15" i="3" l="1"/>
  <c r="N26" i="2" l="1"/>
  <c r="M26" i="2"/>
  <c r="I26" i="2"/>
  <c r="H26" i="2"/>
  <c r="F26" i="2"/>
  <c r="D26" i="2"/>
  <c r="J25" i="2"/>
  <c r="K25" i="2" s="1"/>
  <c r="L25" i="2" s="1"/>
  <c r="J24" i="2"/>
  <c r="K24" i="2" s="1"/>
  <c r="L24" i="2" s="1"/>
  <c r="J23" i="2"/>
  <c r="K23" i="2" s="1"/>
  <c r="L23" i="2" s="1"/>
  <c r="J22" i="2"/>
  <c r="K22" i="2" s="1"/>
  <c r="L22" i="2" s="1"/>
  <c r="J21" i="2"/>
  <c r="K21" i="2" s="1"/>
  <c r="E21" i="2"/>
  <c r="G21" i="2" s="1"/>
  <c r="J20" i="2"/>
  <c r="K20" i="2" s="1"/>
  <c r="G20" i="2"/>
  <c r="E20" i="2"/>
  <c r="J19" i="2"/>
  <c r="K19" i="2" s="1"/>
  <c r="E19" i="2"/>
  <c r="G19" i="2" s="1"/>
  <c r="K18" i="2"/>
  <c r="J18" i="2"/>
  <c r="E18" i="2"/>
  <c r="G18" i="2" s="1"/>
  <c r="L18" i="2" s="1"/>
  <c r="J17" i="2"/>
  <c r="K17" i="2" s="1"/>
  <c r="E17" i="2"/>
  <c r="G17" i="2" s="1"/>
  <c r="J16" i="2"/>
  <c r="K16" i="2" s="1"/>
  <c r="G16" i="2"/>
  <c r="E16" i="2"/>
  <c r="J15" i="2"/>
  <c r="K15" i="2" s="1"/>
  <c r="E15" i="2"/>
  <c r="G15" i="2" s="1"/>
  <c r="K14" i="2"/>
  <c r="J14" i="2"/>
  <c r="E14" i="2"/>
  <c r="G14" i="2" s="1"/>
  <c r="L14" i="2" s="1"/>
  <c r="J13" i="2"/>
  <c r="K13" i="2" s="1"/>
  <c r="E13" i="2"/>
  <c r="G13" i="2" s="1"/>
  <c r="J12" i="2"/>
  <c r="K12" i="2" s="1"/>
  <c r="G12" i="2"/>
  <c r="E12" i="2"/>
  <c r="J11" i="2"/>
  <c r="K11" i="2" s="1"/>
  <c r="E11" i="2"/>
  <c r="G11" i="2" s="1"/>
  <c r="K10" i="2"/>
  <c r="J10" i="2"/>
  <c r="E10" i="2"/>
  <c r="G10" i="2" s="1"/>
  <c r="L10" i="2" s="1"/>
  <c r="J9" i="2"/>
  <c r="K9" i="2" s="1"/>
  <c r="E9" i="2"/>
  <c r="G9" i="2" s="1"/>
  <c r="J8" i="2"/>
  <c r="K8" i="2" s="1"/>
  <c r="G8" i="2"/>
  <c r="E8" i="2"/>
  <c r="J7" i="2"/>
  <c r="K7" i="2" s="1"/>
  <c r="E7" i="2"/>
  <c r="E26" i="2" s="1"/>
  <c r="L8" i="2" l="1"/>
  <c r="L12" i="2"/>
  <c r="L20" i="2"/>
  <c r="K26" i="2"/>
  <c r="L16" i="2"/>
  <c r="L9" i="2"/>
  <c r="L13" i="2"/>
  <c r="L17" i="2"/>
  <c r="L21" i="2"/>
  <c r="L11" i="2"/>
  <c r="L15" i="2"/>
  <c r="L19" i="2"/>
  <c r="G7" i="2"/>
  <c r="J26" i="2"/>
  <c r="G26" i="2" l="1"/>
  <c r="L7" i="2"/>
  <c r="L26" i="2" s="1"/>
  <c r="K19" i="1" l="1"/>
  <c r="J19" i="1"/>
  <c r="H19" i="1"/>
  <c r="G19" i="1"/>
  <c r="F19" i="1"/>
  <c r="O18" i="1"/>
  <c r="L18" i="1"/>
  <c r="M18" i="1" s="1"/>
  <c r="I18" i="1"/>
  <c r="O17" i="1"/>
  <c r="L17" i="1"/>
  <c r="M17" i="1" s="1"/>
  <c r="N17" i="1" s="1"/>
  <c r="I17" i="1"/>
  <c r="O16" i="1"/>
  <c r="L16" i="1"/>
  <c r="M16" i="1" s="1"/>
  <c r="I16" i="1"/>
  <c r="O15" i="1"/>
  <c r="L15" i="1"/>
  <c r="M15" i="1" s="1"/>
  <c r="N15" i="1" s="1"/>
  <c r="I15" i="1"/>
  <c r="O14" i="1"/>
  <c r="L14" i="1"/>
  <c r="M14" i="1" s="1"/>
  <c r="I14" i="1"/>
  <c r="O13" i="1"/>
  <c r="L13" i="1"/>
  <c r="M13" i="1" s="1"/>
  <c r="N13" i="1" s="1"/>
  <c r="I13" i="1"/>
  <c r="O12" i="1"/>
  <c r="L12" i="1"/>
  <c r="M12" i="1" s="1"/>
  <c r="I12" i="1"/>
  <c r="O11" i="1"/>
  <c r="L11" i="1"/>
  <c r="M11" i="1" s="1"/>
  <c r="N11" i="1" s="1"/>
  <c r="I11" i="1"/>
  <c r="O10" i="1"/>
  <c r="L10" i="1"/>
  <c r="M10" i="1" s="1"/>
  <c r="I10" i="1"/>
  <c r="O9" i="1"/>
  <c r="L9" i="1"/>
  <c r="M9" i="1" s="1"/>
  <c r="N9" i="1" s="1"/>
  <c r="I9" i="1"/>
  <c r="P19" i="1"/>
  <c r="O8" i="1"/>
  <c r="L8" i="1"/>
  <c r="I8" i="1"/>
  <c r="L19" i="1" l="1"/>
  <c r="M8" i="1"/>
  <c r="N8" i="1" s="1"/>
  <c r="N10" i="1"/>
  <c r="N19" i="1" s="1"/>
  <c r="N14" i="1"/>
  <c r="N18" i="1"/>
  <c r="I19" i="1"/>
  <c r="O19" i="1"/>
  <c r="N12" i="1"/>
  <c r="N16" i="1"/>
  <c r="M19" i="1"/>
</calcChain>
</file>

<file path=xl/sharedStrings.xml><?xml version="1.0" encoding="utf-8"?>
<sst xmlns="http://schemas.openxmlformats.org/spreadsheetml/2006/main" count="136" uniqueCount="95">
  <si>
    <t>Subprogramul național de testare genetică</t>
  </si>
  <si>
    <t>ALOCARE AUGUST  2026</t>
  </si>
  <si>
    <t>NT.CRT.</t>
  </si>
  <si>
    <t xml:space="preserve">NR. CONTR </t>
  </si>
  <si>
    <t>TIP</t>
  </si>
  <si>
    <t>DENUMIRE FURNIZOR</t>
  </si>
  <si>
    <t>TRIM.I 2026</t>
  </si>
  <si>
    <t>TRIM.II 2026</t>
  </si>
  <si>
    <t>SEM.I 2026</t>
  </si>
  <si>
    <t>PNO-0001</t>
  </si>
  <si>
    <t>TESTARE GENETICA</t>
  </si>
  <si>
    <t>PERSONAL GENETICS SRL</t>
  </si>
  <si>
    <t>PNO-0002</t>
  </si>
  <si>
    <t>ONCO TEAM DIAGNOSTIC SA</t>
  </si>
  <si>
    <t>PNO-0004</t>
  </si>
  <si>
    <t xml:space="preserve">CENTRUL MEDICAL UNIREA SRL </t>
  </si>
  <si>
    <t>PNO-0005</t>
  </si>
  <si>
    <t>GRAL MEDICAL SRL</t>
  </si>
  <si>
    <t>PNO-0006</t>
  </si>
  <si>
    <t>PATHOTEAM DIAGNOSTIC SRL</t>
  </si>
  <si>
    <t>PNO-0007</t>
  </si>
  <si>
    <t>GENEKOR MEDICAL SRL</t>
  </si>
  <si>
    <t>PNO-0008</t>
  </si>
  <si>
    <t>CLINICA SANTE SRL</t>
  </si>
  <si>
    <t>PNO-0009</t>
  </si>
  <si>
    <t>SANADOR SRL</t>
  </si>
  <si>
    <t>PNO-0010</t>
  </si>
  <si>
    <t>SPITALUL COLTEA</t>
  </si>
  <si>
    <t>PNO-0011</t>
  </si>
  <si>
    <t>INCD "VICTOR BABES"</t>
  </si>
  <si>
    <t>PNO-0012</t>
  </si>
  <si>
    <t>INST ONCOLOGIC.ALEX TRESTIOREANU</t>
  </si>
  <si>
    <t>TOTAL</t>
  </si>
  <si>
    <t>HEMOGLOBINA GLICOZILATA</t>
  </si>
  <si>
    <t xml:space="preserve"> VALORI DE CONTRACT HG DUPA ALOCARE LUNA AUGUST 2026</t>
  </si>
  <si>
    <t>Nr.crt.</t>
  </si>
  <si>
    <t>CONTR. HG.</t>
  </si>
  <si>
    <t>DEN.FURNIZOR</t>
  </si>
  <si>
    <t>HG0007</t>
  </si>
  <si>
    <t>SANADOR S.R.L</t>
  </si>
  <si>
    <t>HG0017</t>
  </si>
  <si>
    <t>HG0023</t>
  </si>
  <si>
    <t>TINOS CLINIC</t>
  </si>
  <si>
    <t>HG 0025</t>
  </si>
  <si>
    <t>ALFA MEDICAL SERVICES SRL</t>
  </si>
  <si>
    <t>HG0026</t>
  </si>
  <si>
    <t>VALCRI MEDICAL SRL</t>
  </si>
  <si>
    <t>HG0027</t>
  </si>
  <si>
    <t>CRIS MEDICAL SRL</t>
  </si>
  <si>
    <t>HG0028</t>
  </si>
  <si>
    <t>CMI DR. STOICA MARIANA</t>
  </si>
  <si>
    <t>HG0031</t>
  </si>
  <si>
    <t>ANIMA SPECIALITY MEDICAL SERVICES SRL</t>
  </si>
  <si>
    <t>HG0032</t>
  </si>
  <si>
    <t>LABORATOARELE BIOCLINICA SRL</t>
  </si>
  <si>
    <t>HG0034</t>
  </si>
  <si>
    <t>CENTRUL MEDICAL UNIREA SRL</t>
  </si>
  <si>
    <t>HG0035</t>
  </si>
  <si>
    <t>CENTRUL MEDICAL POLIMED SRL</t>
  </si>
  <si>
    <t>HG0039</t>
  </si>
  <si>
    <t>EGO TEST LAB SRL</t>
  </si>
  <si>
    <t>HG0045</t>
  </si>
  <si>
    <t>CENTRUL MEDICAL AIDE-SANTE SRL</t>
  </si>
  <si>
    <t>HG0047</t>
  </si>
  <si>
    <t>SPITALUL CLINIC " N. MALAXA"</t>
  </si>
  <si>
    <t>HG0002/2023</t>
  </si>
  <si>
    <t>MEDILAB MEDICAL CENTER SRL</t>
  </si>
  <si>
    <t>HG0048</t>
  </si>
  <si>
    <t>HG0049</t>
  </si>
  <si>
    <t>SF ALEXANDRU</t>
  </si>
  <si>
    <t>HG0050</t>
  </si>
  <si>
    <t>DELTA HEALTH CARE</t>
  </si>
  <si>
    <t>HG0051</t>
  </si>
  <si>
    <t>IMUNOMEDICA PROVITA</t>
  </si>
  <si>
    <t>PROGRAMUL NATIONAL DE PET-CT</t>
  </si>
  <si>
    <t>PP1</t>
  </si>
  <si>
    <t>PET</t>
  </si>
  <si>
    <t>AFFIDEA ROMÂNIA SRL</t>
  </si>
  <si>
    <t>PP2</t>
  </si>
  <si>
    <t xml:space="preserve"> MNT HEALTHCARE EUROPE SRL</t>
  </si>
  <si>
    <t>PP3</t>
  </si>
  <si>
    <t>SPITALUL COLENTINA</t>
  </si>
  <si>
    <t>PP4</t>
  </si>
  <si>
    <t>GLOBAL MEDICAL ULTRA</t>
  </si>
  <si>
    <t>PP5</t>
  </si>
  <si>
    <t>CDT PROVITA</t>
  </si>
  <si>
    <t>PP6</t>
  </si>
  <si>
    <t xml:space="preserve">INSTITUTUL ONCOLOGIC “PROF DR. ALEXANDRU TREISTOREANU </t>
  </si>
  <si>
    <t>31.07.2026- VALORI CONTRACTE PET-CT DUPA ALOCARE LUNA AUGUST 2026</t>
  </si>
  <si>
    <t xml:space="preserve">  Subprogramul de diagnostic şi de monitorizare a afecţiunilor hematologice maligne prin imunofenotipare, </t>
  </si>
  <si>
    <t xml:space="preserve">    examen citogenetic şi/sau FISH şi examen de biologie moleculară Sindroame mieloproliferative cronice și Sindroame limfoproliferative cronice</t>
  </si>
  <si>
    <t>VALORI DE CONTRACT DUPA ALOCARE LUNA AUGUST 2026</t>
  </si>
  <si>
    <t>SEM. I 2026</t>
  </si>
  <si>
    <t>PNO-0003</t>
  </si>
  <si>
    <t>MEDLIFE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</si>
</sst>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l_e_i_-;\-* #,##0.00\ _l_e_i_-;_-* &quot;-&quot;??\ _l_e_i_-;_-@_-"/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4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</cellStyleXfs>
  <cellXfs count="88">
    <xf numFmtId="0" fontId="0" fillId="0" borderId="0" xfId="0"/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0" fillId="0" borderId="1" xfId="0" applyBorder="1"/>
    <xf numFmtId="0" fontId="5" fillId="0" borderId="1" xfId="0" applyFont="1" applyBorder="1"/>
    <xf numFmtId="43" fontId="0" fillId="0" borderId="1" xfId="1" applyFont="1" applyBorder="1"/>
    <xf numFmtId="43" fontId="0" fillId="0" borderId="1" xfId="0" applyNumberFormat="1" applyBorder="1"/>
    <xf numFmtId="2" fontId="0" fillId="0" borderId="0" xfId="0" applyNumberFormat="1"/>
    <xf numFmtId="0" fontId="0" fillId="0" borderId="2" xfId="0" applyBorder="1"/>
    <xf numFmtId="0" fontId="0" fillId="0" borderId="1" xfId="0" applyFont="1" applyBorder="1"/>
    <xf numFmtId="0" fontId="0" fillId="0" borderId="3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3" fontId="4" fillId="0" borderId="1" xfId="0" applyNumberFormat="1" applyFont="1" applyBorder="1"/>
    <xf numFmtId="43" fontId="4" fillId="0" borderId="1" xfId="1" applyFont="1" applyBorder="1"/>
    <xf numFmtId="43" fontId="0" fillId="0" borderId="0" xfId="1" applyFont="1"/>
    <xf numFmtId="43" fontId="0" fillId="0" borderId="0" xfId="0" applyNumberFormat="1"/>
    <xf numFmtId="43" fontId="0" fillId="0" borderId="0" xfId="0" applyNumberFormat="1" applyBorder="1"/>
    <xf numFmtId="0" fontId="0" fillId="0" borderId="0" xfId="0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7" fontId="4" fillId="0" borderId="1" xfId="0" applyNumberFormat="1" applyFont="1" applyFill="1" applyBorder="1" applyAlignment="1">
      <alignment horizontal="center" wrapText="1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14" fontId="7" fillId="2" borderId="0" xfId="0" applyNumberFormat="1" applyFont="1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8" fillId="2" borderId="0" xfId="0" applyNumberFormat="1" applyFont="1" applyFill="1" applyAlignment="1">
      <alignment horizontal="center"/>
    </xf>
    <xf numFmtId="164" fontId="7" fillId="0" borderId="1" xfId="2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2" borderId="1" xfId="2" applyNumberFormat="1" applyFont="1" applyFill="1" applyBorder="1" applyAlignment="1">
      <alignment horizontal="center"/>
    </xf>
    <xf numFmtId="164" fontId="9" fillId="2" borderId="1" xfId="2" applyFont="1" applyFill="1" applyBorder="1" applyAlignment="1">
      <alignment horizontal="center" wrapText="1"/>
    </xf>
    <xf numFmtId="164" fontId="9" fillId="2" borderId="1" xfId="2" applyFont="1" applyFill="1" applyBorder="1" applyAlignment="1">
      <alignment horizontal="left" wrapText="1"/>
    </xf>
    <xf numFmtId="164" fontId="6" fillId="2" borderId="1" xfId="2" applyFont="1" applyFill="1" applyBorder="1"/>
    <xf numFmtId="164" fontId="9" fillId="2" borderId="1" xfId="2" applyFont="1" applyFill="1" applyBorder="1" applyAlignment="1">
      <alignment horizontal="center"/>
    </xf>
    <xf numFmtId="164" fontId="9" fillId="2" borderId="1" xfId="2" applyFont="1" applyFill="1" applyBorder="1" applyAlignment="1">
      <alignment horizontal="left"/>
    </xf>
    <xf numFmtId="0" fontId="9" fillId="2" borderId="0" xfId="0" applyFont="1" applyFill="1"/>
    <xf numFmtId="164" fontId="9" fillId="0" borderId="1" xfId="2" applyFont="1" applyFill="1" applyBorder="1" applyAlignment="1">
      <alignment horizontal="center" wrapText="1"/>
    </xf>
    <xf numFmtId="164" fontId="6" fillId="0" borderId="1" xfId="2" applyFont="1" applyFill="1" applyBorder="1"/>
    <xf numFmtId="164" fontId="8" fillId="2" borderId="1" xfId="2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43" fontId="6" fillId="2" borderId="0" xfId="0" applyNumberFormat="1" applyFont="1" applyFill="1"/>
    <xf numFmtId="17" fontId="7" fillId="0" borderId="1" xfId="0" applyNumberFormat="1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 wrapText="1"/>
    </xf>
    <xf numFmtId="0" fontId="7" fillId="2" borderId="0" xfId="3" applyFont="1" applyFill="1" applyAlignment="1">
      <alignment horizontal="center" vertical="center" wrapText="1"/>
    </xf>
    <xf numFmtId="0" fontId="9" fillId="2" borderId="0" xfId="3" applyFont="1" applyFill="1"/>
    <xf numFmtId="14" fontId="7" fillId="0" borderId="0" xfId="4" applyNumberFormat="1" applyFont="1" applyAlignment="1">
      <alignment horizontal="center" wrapText="1"/>
    </xf>
    <xf numFmtId="14" fontId="7" fillId="0" borderId="0" xfId="4" applyNumberFormat="1" applyFont="1" applyAlignment="1">
      <alignment horizontal="center" wrapText="1"/>
    </xf>
    <xf numFmtId="14" fontId="7" fillId="0" borderId="5" xfId="4" applyNumberFormat="1" applyFont="1" applyBorder="1" applyAlignment="1">
      <alignment horizontal="center" wrapText="1"/>
    </xf>
    <xf numFmtId="14" fontId="7" fillId="0" borderId="0" xfId="4" applyNumberFormat="1" applyFont="1" applyBorder="1" applyAlignment="1">
      <alignment horizontal="center" wrapText="1"/>
    </xf>
    <xf numFmtId="14" fontId="7" fillId="0" borderId="5" xfId="4" applyNumberFormat="1" applyFont="1" applyBorder="1" applyAlignment="1">
      <alignment horizontal="center" wrapText="1"/>
    </xf>
    <xf numFmtId="0" fontId="9" fillId="2" borderId="1" xfId="3" applyFont="1" applyFill="1" applyBorder="1" applyAlignment="1">
      <alignment horizontal="center"/>
    </xf>
    <xf numFmtId="0" fontId="9" fillId="2" borderId="1" xfId="5" applyFont="1" applyFill="1" applyBorder="1" applyAlignment="1">
      <alignment horizontal="center" wrapText="1"/>
    </xf>
    <xf numFmtId="164" fontId="9" fillId="2" borderId="1" xfId="2" applyFont="1" applyFill="1" applyBorder="1"/>
    <xf numFmtId="0" fontId="9" fillId="0" borderId="1" xfId="5" applyFont="1" applyFill="1" applyBorder="1" applyAlignment="1">
      <alignment horizontal="center" wrapText="1"/>
    </xf>
    <xf numFmtId="164" fontId="9" fillId="2" borderId="0" xfId="2" applyFont="1" applyFill="1"/>
    <xf numFmtId="43" fontId="9" fillId="2" borderId="0" xfId="3" applyNumberFormat="1" applyFont="1" applyFill="1"/>
    <xf numFmtId="0" fontId="6" fillId="0" borderId="0" xfId="0" applyFont="1" applyAlignment="1">
      <alignment wrapText="1"/>
    </xf>
    <xf numFmtId="0" fontId="7" fillId="2" borderId="1" xfId="3" applyFont="1" applyFill="1" applyBorder="1" applyAlignment="1">
      <alignment horizontal="center"/>
    </xf>
    <xf numFmtId="0" fontId="7" fillId="2" borderId="1" xfId="5" applyFont="1" applyFill="1" applyBorder="1" applyAlignment="1">
      <alignment horizontal="center" wrapText="1"/>
    </xf>
    <xf numFmtId="164" fontId="7" fillId="2" borderId="1" xfId="2" applyFont="1" applyFill="1" applyBorder="1"/>
    <xf numFmtId="0" fontId="7" fillId="0" borderId="1" xfId="3" applyFont="1" applyFill="1" applyBorder="1" applyAlignment="1">
      <alignment horizontal="center" vertical="center" wrapText="1"/>
    </xf>
    <xf numFmtId="17" fontId="7" fillId="0" borderId="1" xfId="3" applyNumberFormat="1" applyFont="1" applyFill="1" applyBorder="1" applyAlignment="1">
      <alignment horizontal="center" vertical="center" wrapText="1"/>
    </xf>
    <xf numFmtId="0" fontId="9" fillId="0" borderId="0" xfId="3" applyFont="1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14" fontId="2" fillId="0" borderId="0" xfId="0" applyNumberFormat="1" applyFont="1" applyAlignme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14" fontId="3" fillId="0" borderId="0" xfId="0" applyNumberFormat="1" applyFont="1" applyFill="1" applyAlignment="1"/>
    <xf numFmtId="14" fontId="3" fillId="0" borderId="0" xfId="0" applyNumberFormat="1" applyFont="1" applyFill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2" xfId="0" applyFont="1" applyBorder="1"/>
    <xf numFmtId="0" fontId="4" fillId="0" borderId="0" xfId="0" applyFont="1"/>
    <xf numFmtId="4" fontId="0" fillId="0" borderId="1" xfId="0" applyNumberFormat="1" applyBorder="1"/>
    <xf numFmtId="43" fontId="0" fillId="0" borderId="1" xfId="1" applyNumberFormat="1" applyFont="1" applyBorder="1"/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" fontId="4" fillId="0" borderId="1" xfId="0" applyNumberFormat="1" applyFont="1" applyBorder="1"/>
    <xf numFmtId="4" fontId="0" fillId="0" borderId="0" xfId="0" applyNumberFormat="1"/>
    <xf numFmtId="0" fontId="4" fillId="0" borderId="2" xfId="0" applyFont="1" applyFill="1" applyBorder="1"/>
    <xf numFmtId="17" fontId="4" fillId="0" borderId="1" xfId="0" applyNumberFormat="1" applyFont="1" applyFill="1" applyBorder="1" applyAlignment="1">
      <alignment horizontal="center"/>
    </xf>
  </cellXfs>
  <cellStyles count="6">
    <cellStyle name="Comma" xfId="1" builtinId="3"/>
    <cellStyle name="Comma 16" xfId="2" xr:uid="{46BFCED6-BE07-435C-BEBA-C47DAED2B189}"/>
    <cellStyle name="Normal" xfId="0" builtinId="0"/>
    <cellStyle name="Normal 2 2 3" xfId="3" xr:uid="{8EF68BAF-A4B9-49C7-A7F1-95735556A596}"/>
    <cellStyle name="Normal 5" xfId="4" xr:uid="{B8D04C05-9FD9-4097-80D5-55985D63492C}"/>
    <cellStyle name="Normal_PLAFON RAPORTAT TRIM.II,III 2004 10" xfId="5" xr:uid="{5F8DBF9D-8EA4-44AD-BD06-4F889FA6C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lentina.eftimie/Desktop/PARACLINIC%202026/AN%202026/IUL%202026/30.07.2026-%20SUPLIMENTARE%20TG%20IUNIE%202026/30.07.2026-SUPLIMENTARE%20IUNIE%202026-TESTARE%20GENETIC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alentina.eftimie/Desktop/PARACLINIC%202026/AN%202026/IUL%202026/REGULARIZARE/PNS/TG+AHM/TG/16.07.2026-%20VALORI%20CONTRACTE%20TESTARE%20GENETICA%20DUPA%20REGULARIZARE%20LUNA%20IUNIE%20%20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alentina.eftimie/Desktop/PARACLINIC%202026/AN%202026/APR%202026/ALOCARE/PNS_APR_2026/01.04.2026-%20VALORI%20CONTRACTE%20HG%20DUPA%20ALOCARE%20LUNA%20APRILIE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alentina.eftimie/Desktop/PARACLINIC%202026/AN%202026/IUL%202026/REGULARIZARE/PNS/HG/16.07.2026-%20VALORI%20CONTRACTE%20HG%20DUPA%20REGULARIZARE%20LUNA%20IUNI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HETA IUN 2026"/>
      <sheetName val="SUPL IUN 2026"/>
      <sheetName val="TOTAL TG 2026"/>
    </sheetNames>
    <sheetDataSet>
      <sheetData sheetId="0"/>
      <sheetData sheetId="1">
        <row r="8">
          <cell r="H8">
            <v>718204</v>
          </cell>
        </row>
        <row r="9">
          <cell r="H9">
            <v>1552600</v>
          </cell>
        </row>
        <row r="10">
          <cell r="H10">
            <v>201576</v>
          </cell>
        </row>
        <row r="11">
          <cell r="H11">
            <v>701528</v>
          </cell>
        </row>
        <row r="12">
          <cell r="H12">
            <v>722972</v>
          </cell>
        </row>
        <row r="13">
          <cell r="H13">
            <v>1466372</v>
          </cell>
        </row>
        <row r="14">
          <cell r="H14">
            <v>34668</v>
          </cell>
        </row>
        <row r="15">
          <cell r="H15">
            <v>210360</v>
          </cell>
        </row>
        <row r="16">
          <cell r="H16">
            <v>22450</v>
          </cell>
        </row>
        <row r="17">
          <cell r="H17">
            <v>6600</v>
          </cell>
        </row>
        <row r="18">
          <cell r="H18">
            <v>39750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ONSUMAT IUNIE 2026"/>
      <sheetName val="REG IUN 2026"/>
      <sheetName val="TOTAL TG"/>
    </sheetNames>
    <sheetDataSet>
      <sheetData sheetId="0">
        <row r="6">
          <cell r="O6">
            <v>718204</v>
          </cell>
        </row>
      </sheetData>
      <sheetData sheetId="1">
        <row r="8">
          <cell r="H8">
            <v>99487.317363368813</v>
          </cell>
        </row>
        <row r="9">
          <cell r="H9">
            <v>141439.6227612595</v>
          </cell>
        </row>
        <row r="10">
          <cell r="H10">
            <v>12481.90819262168</v>
          </cell>
        </row>
        <row r="11">
          <cell r="H11">
            <v>101805.18236506391</v>
          </cell>
        </row>
        <row r="12">
          <cell r="H12">
            <v>69436.146600178065</v>
          </cell>
        </row>
        <row r="13">
          <cell r="H13">
            <v>120112.10994282088</v>
          </cell>
        </row>
        <row r="14">
          <cell r="H14">
            <v>103975.26843486223</v>
          </cell>
        </row>
        <row r="15">
          <cell r="H15">
            <v>9282.9530898529138</v>
          </cell>
        </row>
        <row r="16">
          <cell r="H16">
            <v>1755.4186832838743</v>
          </cell>
        </row>
        <row r="17">
          <cell r="H17">
            <v>9205.7708551931337</v>
          </cell>
        </row>
        <row r="18">
          <cell r="H18">
            <v>3502.0217114950083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G LA 31.03"/>
      <sheetName val="cm"/>
      <sheetName val="ALOCARE HG APR 2026"/>
      <sheetName val="TOTAL HG"/>
    </sheetNames>
    <sheetDataSet>
      <sheetData sheetId="0">
        <row r="7">
          <cell r="E7">
            <v>3914</v>
          </cell>
        </row>
        <row r="8">
          <cell r="E8">
            <v>15618</v>
          </cell>
        </row>
        <row r="9">
          <cell r="E9">
            <v>1368</v>
          </cell>
        </row>
        <row r="10">
          <cell r="E10">
            <v>2508</v>
          </cell>
        </row>
        <row r="11">
          <cell r="E11">
            <v>1406</v>
          </cell>
        </row>
        <row r="12">
          <cell r="E12">
            <v>1976</v>
          </cell>
        </row>
        <row r="13">
          <cell r="E13">
            <v>380</v>
          </cell>
        </row>
        <row r="14">
          <cell r="E14">
            <v>2850</v>
          </cell>
        </row>
        <row r="15">
          <cell r="E15">
            <v>1520</v>
          </cell>
        </row>
        <row r="16">
          <cell r="E16">
            <v>5130</v>
          </cell>
        </row>
        <row r="17">
          <cell r="E17">
            <v>950</v>
          </cell>
        </row>
        <row r="18">
          <cell r="E18">
            <v>4712</v>
          </cell>
        </row>
        <row r="19">
          <cell r="E19">
            <v>228</v>
          </cell>
        </row>
        <row r="20">
          <cell r="E20">
            <v>3078</v>
          </cell>
        </row>
        <row r="21">
          <cell r="E21">
            <v>988</v>
          </cell>
        </row>
      </sheetData>
      <sheetData sheetId="1"/>
      <sheetData sheetId="2">
        <row r="7">
          <cell r="H7">
            <v>3648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ONSUMAT IUNIE 2026"/>
      <sheetName val="REG IUN 2026"/>
      <sheetName val="TOTAL HG"/>
    </sheetNames>
    <sheetDataSet>
      <sheetData sheetId="0">
        <row r="9">
          <cell r="E9">
            <v>3268</v>
          </cell>
        </row>
        <row r="10">
          <cell r="E10">
            <v>13794</v>
          </cell>
        </row>
        <row r="11">
          <cell r="E11">
            <v>1292</v>
          </cell>
        </row>
        <row r="12">
          <cell r="E12">
            <v>2052</v>
          </cell>
        </row>
        <row r="13">
          <cell r="E13">
            <v>1216</v>
          </cell>
        </row>
        <row r="14">
          <cell r="E14">
            <v>2242</v>
          </cell>
        </row>
        <row r="15">
          <cell r="E15">
            <v>342</v>
          </cell>
        </row>
        <row r="16">
          <cell r="E16">
            <v>3876</v>
          </cell>
        </row>
        <row r="17">
          <cell r="E17">
            <v>1178</v>
          </cell>
        </row>
        <row r="18">
          <cell r="E18">
            <v>4636</v>
          </cell>
        </row>
        <row r="19">
          <cell r="E19">
            <v>646</v>
          </cell>
        </row>
        <row r="20">
          <cell r="E20">
            <v>4180</v>
          </cell>
        </row>
        <row r="21">
          <cell r="E21">
            <v>228</v>
          </cell>
        </row>
        <row r="22">
          <cell r="E22">
            <v>2888</v>
          </cell>
        </row>
        <row r="23">
          <cell r="E23">
            <v>912</v>
          </cell>
        </row>
        <row r="24">
          <cell r="E24">
            <v>0</v>
          </cell>
        </row>
        <row r="25">
          <cell r="E25">
            <v>760</v>
          </cell>
        </row>
        <row r="26">
          <cell r="E26">
            <v>1254</v>
          </cell>
        </row>
        <row r="27">
          <cell r="E27">
            <v>380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D53D-3A46-466C-B656-5DC9C38A0667}">
  <dimension ref="B1:R23"/>
  <sheetViews>
    <sheetView workbookViewId="0">
      <selection activeCell="D27" sqref="D27"/>
    </sheetView>
  </sheetViews>
  <sheetFormatPr defaultRowHeight="15" x14ac:dyDescent="0.25"/>
  <cols>
    <col min="3" max="3" width="17.28515625" customWidth="1"/>
    <col min="4" max="4" width="20.140625" customWidth="1"/>
    <col min="5" max="5" width="35.42578125" customWidth="1"/>
    <col min="6" max="6" width="19.7109375" customWidth="1"/>
    <col min="7" max="7" width="16.42578125" customWidth="1"/>
    <col min="8" max="8" width="18" customWidth="1"/>
    <col min="9" max="16" width="18.7109375" customWidth="1"/>
    <col min="18" max="18" width="16.7109375" bestFit="1" customWidth="1"/>
  </cols>
  <sheetData>
    <row r="1" spans="2:18" ht="18.75" x14ac:dyDescent="0.3">
      <c r="D1" s="1"/>
      <c r="E1" s="1"/>
    </row>
    <row r="2" spans="2:18" ht="15.75" x14ac:dyDescent="0.25">
      <c r="C2" s="2" t="s">
        <v>0</v>
      </c>
      <c r="D2" s="2"/>
      <c r="E2" s="2"/>
    </row>
    <row r="3" spans="2:18" ht="15.75" x14ac:dyDescent="0.25">
      <c r="D3" s="3"/>
      <c r="E3" s="3"/>
    </row>
    <row r="4" spans="2:18" s="4" customFormat="1" ht="15.75" x14ac:dyDescent="0.25">
      <c r="C4" s="5" t="s">
        <v>1</v>
      </c>
      <c r="D4" s="5"/>
      <c r="E4" s="5"/>
    </row>
    <row r="5" spans="2:18" s="4" customFormat="1" ht="15.75" x14ac:dyDescent="0.25">
      <c r="C5" s="6">
        <v>46234</v>
      </c>
      <c r="D5" s="6"/>
      <c r="E5" s="6"/>
    </row>
    <row r="6" spans="2:18" ht="15.75" x14ac:dyDescent="0.25">
      <c r="D6" s="3"/>
      <c r="E6" s="3"/>
    </row>
    <row r="7" spans="2:18" s="4" customFormat="1" x14ac:dyDescent="0.25">
      <c r="B7" s="24" t="s">
        <v>2</v>
      </c>
      <c r="C7" s="24" t="s">
        <v>3</v>
      </c>
      <c r="D7" s="25" t="s">
        <v>4</v>
      </c>
      <c r="E7" s="24" t="s">
        <v>5</v>
      </c>
      <c r="F7" s="26">
        <v>46023</v>
      </c>
      <c r="G7" s="26">
        <v>46054</v>
      </c>
      <c r="H7" s="26">
        <v>46082</v>
      </c>
      <c r="I7" s="26" t="s">
        <v>6</v>
      </c>
      <c r="J7" s="26">
        <v>46113</v>
      </c>
      <c r="K7" s="26">
        <v>46143</v>
      </c>
      <c r="L7" s="26">
        <v>46174</v>
      </c>
      <c r="M7" s="26" t="s">
        <v>7</v>
      </c>
      <c r="N7" s="26" t="s">
        <v>8</v>
      </c>
      <c r="O7" s="26">
        <v>46204</v>
      </c>
      <c r="P7" s="26">
        <v>46235</v>
      </c>
    </row>
    <row r="8" spans="2:18" x14ac:dyDescent="0.25">
      <c r="B8" s="7">
        <v>1</v>
      </c>
      <c r="C8" s="7" t="s">
        <v>9</v>
      </c>
      <c r="D8" s="7" t="s">
        <v>10</v>
      </c>
      <c r="E8" s="8" t="s">
        <v>11</v>
      </c>
      <c r="F8" s="9">
        <v>653106</v>
      </c>
      <c r="G8" s="9">
        <v>712892</v>
      </c>
      <c r="H8" s="9">
        <v>693142</v>
      </c>
      <c r="I8" s="10">
        <f>F8+G8+H8</f>
        <v>2059140</v>
      </c>
      <c r="J8" s="10">
        <v>683366.00000000012</v>
      </c>
      <c r="K8" s="10">
        <v>673486</v>
      </c>
      <c r="L8" s="10">
        <f>'[1]SUPL IUN 2026'!H8</f>
        <v>718204</v>
      </c>
      <c r="M8" s="10">
        <f>J8+K8+L8</f>
        <v>2075056</v>
      </c>
      <c r="N8" s="10">
        <f>M8+I8</f>
        <v>4134196</v>
      </c>
      <c r="O8" s="10">
        <f>'[2]REG IUN 2026'!H8</f>
        <v>99487.317363368813</v>
      </c>
      <c r="P8" s="10">
        <v>476162.84315144445</v>
      </c>
      <c r="R8" s="11"/>
    </row>
    <row r="9" spans="2:18" x14ac:dyDescent="0.25">
      <c r="B9" s="7">
        <v>2</v>
      </c>
      <c r="C9" s="7" t="s">
        <v>12</v>
      </c>
      <c r="D9" s="7" t="s">
        <v>10</v>
      </c>
      <c r="E9" s="8" t="s">
        <v>13</v>
      </c>
      <c r="F9" s="9">
        <v>1364730</v>
      </c>
      <c r="G9" s="9">
        <v>1453370</v>
      </c>
      <c r="H9" s="9">
        <v>1608340</v>
      </c>
      <c r="I9" s="10">
        <f t="shared" ref="I9:I18" si="0">F9+G9+H9</f>
        <v>4426440</v>
      </c>
      <c r="J9" s="10">
        <v>1535002</v>
      </c>
      <c r="K9" s="10">
        <v>1417234</v>
      </c>
      <c r="L9" s="10">
        <f>'[1]SUPL IUN 2026'!H9</f>
        <v>1552600</v>
      </c>
      <c r="M9" s="10">
        <f t="shared" ref="M9:M18" si="1">J9+K9+L9</f>
        <v>4504836</v>
      </c>
      <c r="N9" s="10">
        <f t="shared" ref="N9:N18" si="2">M9+I9</f>
        <v>8931276</v>
      </c>
      <c r="O9" s="10">
        <f>'[2]REG IUN 2026'!H9</f>
        <v>141439.6227612595</v>
      </c>
      <c r="P9" s="10">
        <v>1028674.4443490971</v>
      </c>
      <c r="R9" s="11"/>
    </row>
    <row r="10" spans="2:18" x14ac:dyDescent="0.25">
      <c r="B10" s="7">
        <v>3</v>
      </c>
      <c r="C10" s="7" t="s">
        <v>14</v>
      </c>
      <c r="D10" s="7" t="s">
        <v>10</v>
      </c>
      <c r="E10" s="8" t="s">
        <v>15</v>
      </c>
      <c r="F10" s="9">
        <v>131890</v>
      </c>
      <c r="G10" s="9">
        <v>147024</v>
      </c>
      <c r="H10" s="9">
        <v>113746</v>
      </c>
      <c r="I10" s="10">
        <f t="shared" si="0"/>
        <v>392660</v>
      </c>
      <c r="J10" s="10">
        <v>132784</v>
      </c>
      <c r="K10" s="10">
        <v>159092</v>
      </c>
      <c r="L10" s="10">
        <f>'[1]SUPL IUN 2026'!H10</f>
        <v>201576</v>
      </c>
      <c r="M10" s="10">
        <f t="shared" si="1"/>
        <v>493452</v>
      </c>
      <c r="N10" s="10">
        <f t="shared" si="2"/>
        <v>886112</v>
      </c>
      <c r="O10" s="10">
        <f>'[2]REG IUN 2026'!H10</f>
        <v>12481.90819262168</v>
      </c>
      <c r="P10" s="10">
        <v>102059.41113353425</v>
      </c>
      <c r="R10" s="11"/>
    </row>
    <row r="11" spans="2:18" x14ac:dyDescent="0.25">
      <c r="B11" s="7">
        <v>4</v>
      </c>
      <c r="C11" s="7" t="s">
        <v>16</v>
      </c>
      <c r="D11" s="7" t="s">
        <v>10</v>
      </c>
      <c r="E11" s="8" t="s">
        <v>17</v>
      </c>
      <c r="F11" s="9">
        <v>601140</v>
      </c>
      <c r="G11" s="9">
        <v>751438</v>
      </c>
      <c r="H11" s="9">
        <v>957730</v>
      </c>
      <c r="I11" s="10">
        <f t="shared" si="0"/>
        <v>2310308</v>
      </c>
      <c r="J11" s="10">
        <v>789824</v>
      </c>
      <c r="K11" s="10">
        <v>793196</v>
      </c>
      <c r="L11" s="10">
        <f>'[1]SUPL IUN 2026'!H11</f>
        <v>701528</v>
      </c>
      <c r="M11" s="10">
        <f t="shared" si="1"/>
        <v>2284548</v>
      </c>
      <c r="N11" s="10">
        <f t="shared" si="2"/>
        <v>4594856</v>
      </c>
      <c r="O11" s="10">
        <f>'[2]REG IUN 2026'!H11</f>
        <v>101805.18236506391</v>
      </c>
      <c r="P11" s="10">
        <v>529220.11845385982</v>
      </c>
      <c r="R11" s="11"/>
    </row>
    <row r="12" spans="2:18" x14ac:dyDescent="0.25">
      <c r="B12" s="12">
        <v>5</v>
      </c>
      <c r="C12" s="7" t="s">
        <v>18</v>
      </c>
      <c r="D12" s="7" t="s">
        <v>10</v>
      </c>
      <c r="E12" s="8" t="s">
        <v>19</v>
      </c>
      <c r="F12" s="9">
        <v>520946</v>
      </c>
      <c r="G12" s="9">
        <v>730324</v>
      </c>
      <c r="H12" s="9">
        <v>861754</v>
      </c>
      <c r="I12" s="10">
        <f t="shared" si="0"/>
        <v>2113024</v>
      </c>
      <c r="J12" s="10">
        <v>832726</v>
      </c>
      <c r="K12" s="10">
        <v>801220</v>
      </c>
      <c r="L12" s="10">
        <f>'[1]SUPL IUN 2026'!H12</f>
        <v>722972</v>
      </c>
      <c r="M12" s="10">
        <f t="shared" si="1"/>
        <v>2356918</v>
      </c>
      <c r="N12" s="10">
        <f t="shared" si="2"/>
        <v>4469942</v>
      </c>
      <c r="O12" s="10">
        <f>'[2]REG IUN 2026'!H12</f>
        <v>69436.146600178065</v>
      </c>
      <c r="P12" s="10">
        <v>514832.94247347099</v>
      </c>
      <c r="R12" s="11"/>
    </row>
    <row r="13" spans="2:18" x14ac:dyDescent="0.25">
      <c r="B13" s="12">
        <v>6</v>
      </c>
      <c r="C13" s="7" t="s">
        <v>20</v>
      </c>
      <c r="D13" s="7" t="s">
        <v>10</v>
      </c>
      <c r="E13" s="13" t="s">
        <v>21</v>
      </c>
      <c r="F13" s="9">
        <v>964878</v>
      </c>
      <c r="G13" s="9">
        <v>1391622</v>
      </c>
      <c r="H13" s="9">
        <v>1372778</v>
      </c>
      <c r="I13" s="10">
        <f t="shared" si="0"/>
        <v>3729278</v>
      </c>
      <c r="J13" s="10">
        <v>1342714</v>
      </c>
      <c r="K13" s="10">
        <v>1226718</v>
      </c>
      <c r="L13" s="10">
        <f>'[1]SUPL IUN 2026'!H13</f>
        <v>1466372</v>
      </c>
      <c r="M13" s="10">
        <f t="shared" si="1"/>
        <v>4035804</v>
      </c>
      <c r="N13" s="10">
        <f t="shared" si="2"/>
        <v>7765082</v>
      </c>
      <c r="O13" s="10">
        <f>'[2]REG IUN 2026'!H13</f>
        <v>120112.10994282088</v>
      </c>
      <c r="P13" s="10">
        <v>894356.12690450682</v>
      </c>
      <c r="R13" s="11"/>
    </row>
    <row r="14" spans="2:18" x14ac:dyDescent="0.25">
      <c r="B14" s="12">
        <v>7</v>
      </c>
      <c r="C14" s="7" t="s">
        <v>22</v>
      </c>
      <c r="D14" s="7" t="s">
        <v>10</v>
      </c>
      <c r="E14" s="14" t="s">
        <v>23</v>
      </c>
      <c r="F14" s="9">
        <v>51614</v>
      </c>
      <c r="G14" s="9">
        <v>57690</v>
      </c>
      <c r="H14" s="9">
        <v>69316</v>
      </c>
      <c r="I14" s="10">
        <f t="shared" si="0"/>
        <v>178620</v>
      </c>
      <c r="J14" s="10">
        <v>47415.999999999985</v>
      </c>
      <c r="K14" s="10">
        <v>48412</v>
      </c>
      <c r="L14" s="10">
        <f>'[1]SUPL IUN 2026'!H14</f>
        <v>34668</v>
      </c>
      <c r="M14" s="10">
        <f t="shared" si="1"/>
        <v>130495.99999999999</v>
      </c>
      <c r="N14" s="10">
        <f t="shared" si="2"/>
        <v>309116</v>
      </c>
      <c r="O14" s="10">
        <f>'[2]REG IUN 2026'!H14</f>
        <v>103975.26843486223</v>
      </c>
      <c r="P14" s="10">
        <v>35602.945149093539</v>
      </c>
      <c r="R14" s="11"/>
    </row>
    <row r="15" spans="2:18" x14ac:dyDescent="0.25">
      <c r="B15" s="12">
        <v>8</v>
      </c>
      <c r="C15" s="7" t="s">
        <v>24</v>
      </c>
      <c r="D15" s="7" t="s">
        <v>10</v>
      </c>
      <c r="E15" s="13" t="s">
        <v>25</v>
      </c>
      <c r="F15" s="9">
        <v>55056</v>
      </c>
      <c r="G15" s="9">
        <v>68102</v>
      </c>
      <c r="H15" s="9">
        <v>148450</v>
      </c>
      <c r="I15" s="10">
        <f t="shared" si="0"/>
        <v>271608</v>
      </c>
      <c r="J15" s="10">
        <v>125680</v>
      </c>
      <c r="K15" s="10">
        <v>180754</v>
      </c>
      <c r="L15" s="10">
        <f>'[1]SUPL IUN 2026'!H15</f>
        <v>210360</v>
      </c>
      <c r="M15" s="10">
        <f t="shared" si="1"/>
        <v>516794</v>
      </c>
      <c r="N15" s="10">
        <f t="shared" si="2"/>
        <v>788402</v>
      </c>
      <c r="O15" s="10">
        <f>'[2]REG IUN 2026'!H15</f>
        <v>9282.9530898529138</v>
      </c>
      <c r="P15" s="10">
        <v>90805.500722821351</v>
      </c>
      <c r="R15" s="11"/>
    </row>
    <row r="16" spans="2:18" x14ac:dyDescent="0.25">
      <c r="B16" s="12">
        <v>9</v>
      </c>
      <c r="C16" s="7" t="s">
        <v>26</v>
      </c>
      <c r="D16" s="7" t="s">
        <v>10</v>
      </c>
      <c r="E16" s="13" t="s">
        <v>27</v>
      </c>
      <c r="F16" s="9">
        <v>9930</v>
      </c>
      <c r="G16" s="9">
        <v>21720</v>
      </c>
      <c r="H16" s="9">
        <v>26610</v>
      </c>
      <c r="I16" s="10">
        <f t="shared" si="0"/>
        <v>58260</v>
      </c>
      <c r="J16" s="10">
        <v>18320</v>
      </c>
      <c r="K16" s="10">
        <v>14920</v>
      </c>
      <c r="L16" s="10">
        <f>'[1]SUPL IUN 2026'!H16</f>
        <v>22450</v>
      </c>
      <c r="M16" s="10">
        <f t="shared" si="1"/>
        <v>55690</v>
      </c>
      <c r="N16" s="10">
        <f t="shared" si="2"/>
        <v>113950</v>
      </c>
      <c r="O16" s="10">
        <f>'[2]REG IUN 2026'!H16</f>
        <v>1755.4186832838743</v>
      </c>
      <c r="P16" s="10">
        <v>13124.379196609716</v>
      </c>
      <c r="R16" s="11"/>
    </row>
    <row r="17" spans="2:18" x14ac:dyDescent="0.25">
      <c r="B17" s="12">
        <v>10</v>
      </c>
      <c r="C17" s="7" t="s">
        <v>28</v>
      </c>
      <c r="D17" s="7" t="s">
        <v>10</v>
      </c>
      <c r="E17" s="13" t="s">
        <v>29</v>
      </c>
      <c r="F17" s="9">
        <v>6600</v>
      </c>
      <c r="G17" s="9">
        <v>13200</v>
      </c>
      <c r="H17" s="9">
        <v>11244</v>
      </c>
      <c r="I17" s="10">
        <f t="shared" si="0"/>
        <v>31044</v>
      </c>
      <c r="J17" s="10">
        <v>17600.002</v>
      </c>
      <c r="K17" s="10">
        <v>6600</v>
      </c>
      <c r="L17" s="10">
        <f>'[1]SUPL IUN 2026'!H17</f>
        <v>6600</v>
      </c>
      <c r="M17" s="10">
        <f t="shared" si="1"/>
        <v>30800.002</v>
      </c>
      <c r="N17" s="10">
        <f t="shared" si="2"/>
        <v>61844.002</v>
      </c>
      <c r="O17" s="10">
        <f>'[2]REG IUN 2026'!H17</f>
        <v>9205.7708551931337</v>
      </c>
      <c r="P17" s="10">
        <v>7122.9849344790664</v>
      </c>
      <c r="R17" s="11"/>
    </row>
    <row r="18" spans="2:18" x14ac:dyDescent="0.25">
      <c r="B18" s="12">
        <v>11</v>
      </c>
      <c r="C18" s="7" t="s">
        <v>30</v>
      </c>
      <c r="D18" s="7" t="s">
        <v>10</v>
      </c>
      <c r="E18" s="13" t="s">
        <v>31</v>
      </c>
      <c r="F18" s="9">
        <v>30580</v>
      </c>
      <c r="G18" s="9">
        <v>48900</v>
      </c>
      <c r="H18" s="9">
        <v>35590</v>
      </c>
      <c r="I18" s="10">
        <f t="shared" si="0"/>
        <v>115070</v>
      </c>
      <c r="J18" s="10">
        <v>30790</v>
      </c>
      <c r="K18" s="10">
        <v>40100</v>
      </c>
      <c r="L18" s="10">
        <f>'[1]SUPL IUN 2026'!H18</f>
        <v>39750</v>
      </c>
      <c r="M18" s="10">
        <f t="shared" si="1"/>
        <v>110640</v>
      </c>
      <c r="N18" s="10">
        <f t="shared" si="2"/>
        <v>225710</v>
      </c>
      <c r="O18" s="10">
        <f>'[2]REG IUN 2026'!H18</f>
        <v>3502.0217114950083</v>
      </c>
      <c r="P18" s="10">
        <v>25996.521531081868</v>
      </c>
      <c r="R18" s="11"/>
    </row>
    <row r="19" spans="2:18" x14ac:dyDescent="0.25">
      <c r="B19" s="15" t="s">
        <v>32</v>
      </c>
      <c r="C19" s="16"/>
      <c r="D19" s="16"/>
      <c r="E19" s="17"/>
      <c r="F19" s="18">
        <f t="shared" ref="F19:L19" si="3">SUM(F8:F18)</f>
        <v>4390470</v>
      </c>
      <c r="G19" s="18">
        <f t="shared" si="3"/>
        <v>5396282</v>
      </c>
      <c r="H19" s="19">
        <f t="shared" si="3"/>
        <v>5898700</v>
      </c>
      <c r="I19" s="18">
        <f t="shared" si="3"/>
        <v>15685452</v>
      </c>
      <c r="J19" s="18">
        <f t="shared" si="3"/>
        <v>5556222.0020000003</v>
      </c>
      <c r="K19" s="18">
        <f t="shared" si="3"/>
        <v>5361732</v>
      </c>
      <c r="L19" s="18">
        <f t="shared" si="3"/>
        <v>5677080</v>
      </c>
      <c r="M19" s="18">
        <f>SUM(M8:M18)</f>
        <v>16595034.002</v>
      </c>
      <c r="N19" s="18">
        <f t="shared" ref="N19:P19" si="4">SUM(N8:N18)</f>
        <v>32280486.002</v>
      </c>
      <c r="O19" s="18">
        <f t="shared" si="4"/>
        <v>672483.72</v>
      </c>
      <c r="P19" s="18">
        <f t="shared" si="4"/>
        <v>3717958.2179999989</v>
      </c>
    </row>
    <row r="20" spans="2:18" x14ac:dyDescent="0.25">
      <c r="L20" s="20"/>
    </row>
    <row r="21" spans="2:18" x14ac:dyDescent="0.25">
      <c r="D21" s="23"/>
      <c r="E21" s="22"/>
    </row>
    <row r="22" spans="2:18" x14ac:dyDescent="0.25">
      <c r="D22" s="23"/>
      <c r="E22" s="22"/>
    </row>
    <row r="23" spans="2:18" x14ac:dyDescent="0.25">
      <c r="D23" s="23"/>
      <c r="E23" s="22"/>
    </row>
  </sheetData>
  <mergeCells count="5">
    <mergeCell ref="D1:E1"/>
    <mergeCell ref="C2:E2"/>
    <mergeCell ref="C4:E4"/>
    <mergeCell ref="C5:E5"/>
    <mergeCell ref="B19:E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1655-44C4-4C81-910E-1C2128B7B115}">
  <dimension ref="A2:S28"/>
  <sheetViews>
    <sheetView topLeftCell="A4" workbookViewId="0">
      <selection activeCell="Q18" sqref="Q18"/>
    </sheetView>
  </sheetViews>
  <sheetFormatPr defaultRowHeight="16.5" x14ac:dyDescent="0.3"/>
  <cols>
    <col min="1" max="1" width="6.140625" style="27" customWidth="1"/>
    <col min="2" max="2" width="10.140625" style="27" customWidth="1"/>
    <col min="3" max="3" width="38.85546875" style="27" customWidth="1"/>
    <col min="4" max="14" width="16" style="27" customWidth="1"/>
    <col min="15" max="16" width="9.140625" style="27"/>
    <col min="17" max="17" width="12.28515625" style="27" bestFit="1" customWidth="1"/>
    <col min="18" max="18" width="9.140625" style="27"/>
    <col min="19" max="19" width="11.28515625" style="27" bestFit="1" customWidth="1"/>
    <col min="20" max="183" width="9.140625" style="27"/>
    <col min="184" max="184" width="6.140625" style="27" customWidth="1"/>
    <col min="185" max="185" width="10.140625" style="27" customWidth="1"/>
    <col min="186" max="186" width="50.28515625" style="27" customWidth="1"/>
    <col min="187" max="187" width="13.42578125" style="27" customWidth="1"/>
    <col min="188" max="188" width="14.42578125" style="27" customWidth="1"/>
    <col min="189" max="191" width="17" style="27" customWidth="1"/>
    <col min="192" max="192" width="15.42578125" style="27" customWidth="1"/>
    <col min="193" max="439" width="9.140625" style="27"/>
    <col min="440" max="440" width="6.140625" style="27" customWidth="1"/>
    <col min="441" max="441" width="10.140625" style="27" customWidth="1"/>
    <col min="442" max="442" width="50.28515625" style="27" customWidth="1"/>
    <col min="443" max="443" width="13.42578125" style="27" customWidth="1"/>
    <col min="444" max="444" width="14.42578125" style="27" customWidth="1"/>
    <col min="445" max="447" width="17" style="27" customWidth="1"/>
    <col min="448" max="448" width="15.42578125" style="27" customWidth="1"/>
    <col min="449" max="695" width="9.140625" style="27"/>
    <col min="696" max="696" width="6.140625" style="27" customWidth="1"/>
    <col min="697" max="697" width="10.140625" style="27" customWidth="1"/>
    <col min="698" max="698" width="50.28515625" style="27" customWidth="1"/>
    <col min="699" max="699" width="13.42578125" style="27" customWidth="1"/>
    <col min="700" max="700" width="14.42578125" style="27" customWidth="1"/>
    <col min="701" max="703" width="17" style="27" customWidth="1"/>
    <col min="704" max="704" width="15.42578125" style="27" customWidth="1"/>
    <col min="705" max="951" width="9.140625" style="27"/>
    <col min="952" max="952" width="6.140625" style="27" customWidth="1"/>
    <col min="953" max="953" width="10.140625" style="27" customWidth="1"/>
    <col min="954" max="954" width="50.28515625" style="27" customWidth="1"/>
    <col min="955" max="955" width="13.42578125" style="27" customWidth="1"/>
    <col min="956" max="956" width="14.42578125" style="27" customWidth="1"/>
    <col min="957" max="959" width="17" style="27" customWidth="1"/>
    <col min="960" max="960" width="15.42578125" style="27" customWidth="1"/>
    <col min="961" max="1207" width="9.140625" style="27"/>
    <col min="1208" max="1208" width="6.140625" style="27" customWidth="1"/>
    <col min="1209" max="1209" width="10.140625" style="27" customWidth="1"/>
    <col min="1210" max="1210" width="50.28515625" style="27" customWidth="1"/>
    <col min="1211" max="1211" width="13.42578125" style="27" customWidth="1"/>
    <col min="1212" max="1212" width="14.42578125" style="27" customWidth="1"/>
    <col min="1213" max="1215" width="17" style="27" customWidth="1"/>
    <col min="1216" max="1216" width="15.42578125" style="27" customWidth="1"/>
    <col min="1217" max="1463" width="9.140625" style="27"/>
    <col min="1464" max="1464" width="6.140625" style="27" customWidth="1"/>
    <col min="1465" max="1465" width="10.140625" style="27" customWidth="1"/>
    <col min="1466" max="1466" width="50.28515625" style="27" customWidth="1"/>
    <col min="1467" max="1467" width="13.42578125" style="27" customWidth="1"/>
    <col min="1468" max="1468" width="14.42578125" style="27" customWidth="1"/>
    <col min="1469" max="1471" width="17" style="27" customWidth="1"/>
    <col min="1472" max="1472" width="15.42578125" style="27" customWidth="1"/>
    <col min="1473" max="1719" width="9.140625" style="27"/>
    <col min="1720" max="1720" width="6.140625" style="27" customWidth="1"/>
    <col min="1721" max="1721" width="10.140625" style="27" customWidth="1"/>
    <col min="1722" max="1722" width="50.28515625" style="27" customWidth="1"/>
    <col min="1723" max="1723" width="13.42578125" style="27" customWidth="1"/>
    <col min="1724" max="1724" width="14.42578125" style="27" customWidth="1"/>
    <col min="1725" max="1727" width="17" style="27" customWidth="1"/>
    <col min="1728" max="1728" width="15.42578125" style="27" customWidth="1"/>
    <col min="1729" max="1975" width="9.140625" style="27"/>
    <col min="1976" max="1976" width="6.140625" style="27" customWidth="1"/>
    <col min="1977" max="1977" width="10.140625" style="27" customWidth="1"/>
    <col min="1978" max="1978" width="50.28515625" style="27" customWidth="1"/>
    <col min="1979" max="1979" width="13.42578125" style="27" customWidth="1"/>
    <col min="1980" max="1980" width="14.42578125" style="27" customWidth="1"/>
    <col min="1981" max="1983" width="17" style="27" customWidth="1"/>
    <col min="1984" max="1984" width="15.42578125" style="27" customWidth="1"/>
    <col min="1985" max="2231" width="9.140625" style="27"/>
    <col min="2232" max="2232" width="6.140625" style="27" customWidth="1"/>
    <col min="2233" max="2233" width="10.140625" style="27" customWidth="1"/>
    <col min="2234" max="2234" width="50.28515625" style="27" customWidth="1"/>
    <col min="2235" max="2235" width="13.42578125" style="27" customWidth="1"/>
    <col min="2236" max="2236" width="14.42578125" style="27" customWidth="1"/>
    <col min="2237" max="2239" width="17" style="27" customWidth="1"/>
    <col min="2240" max="2240" width="15.42578125" style="27" customWidth="1"/>
    <col min="2241" max="2487" width="9.140625" style="27"/>
    <col min="2488" max="2488" width="6.140625" style="27" customWidth="1"/>
    <col min="2489" max="2489" width="10.140625" style="27" customWidth="1"/>
    <col min="2490" max="2490" width="50.28515625" style="27" customWidth="1"/>
    <col min="2491" max="2491" width="13.42578125" style="27" customWidth="1"/>
    <col min="2492" max="2492" width="14.42578125" style="27" customWidth="1"/>
    <col min="2493" max="2495" width="17" style="27" customWidth="1"/>
    <col min="2496" max="2496" width="15.42578125" style="27" customWidth="1"/>
    <col min="2497" max="2743" width="9.140625" style="27"/>
    <col min="2744" max="2744" width="6.140625" style="27" customWidth="1"/>
    <col min="2745" max="2745" width="10.140625" style="27" customWidth="1"/>
    <col min="2746" max="2746" width="50.28515625" style="27" customWidth="1"/>
    <col min="2747" max="2747" width="13.42578125" style="27" customWidth="1"/>
    <col min="2748" max="2748" width="14.42578125" style="27" customWidth="1"/>
    <col min="2749" max="2751" width="17" style="27" customWidth="1"/>
    <col min="2752" max="2752" width="15.42578125" style="27" customWidth="1"/>
    <col min="2753" max="2999" width="9.140625" style="27"/>
    <col min="3000" max="3000" width="6.140625" style="27" customWidth="1"/>
    <col min="3001" max="3001" width="10.140625" style="27" customWidth="1"/>
    <col min="3002" max="3002" width="50.28515625" style="27" customWidth="1"/>
    <col min="3003" max="3003" width="13.42578125" style="27" customWidth="1"/>
    <col min="3004" max="3004" width="14.42578125" style="27" customWidth="1"/>
    <col min="3005" max="3007" width="17" style="27" customWidth="1"/>
    <col min="3008" max="3008" width="15.42578125" style="27" customWidth="1"/>
    <col min="3009" max="3255" width="9.140625" style="27"/>
    <col min="3256" max="3256" width="6.140625" style="27" customWidth="1"/>
    <col min="3257" max="3257" width="10.140625" style="27" customWidth="1"/>
    <col min="3258" max="3258" width="50.28515625" style="27" customWidth="1"/>
    <col min="3259" max="3259" width="13.42578125" style="27" customWidth="1"/>
    <col min="3260" max="3260" width="14.42578125" style="27" customWidth="1"/>
    <col min="3261" max="3263" width="17" style="27" customWidth="1"/>
    <col min="3264" max="3264" width="15.42578125" style="27" customWidth="1"/>
    <col min="3265" max="3511" width="9.140625" style="27"/>
    <col min="3512" max="3512" width="6.140625" style="27" customWidth="1"/>
    <col min="3513" max="3513" width="10.140625" style="27" customWidth="1"/>
    <col min="3514" max="3514" width="50.28515625" style="27" customWidth="1"/>
    <col min="3515" max="3515" width="13.42578125" style="27" customWidth="1"/>
    <col min="3516" max="3516" width="14.42578125" style="27" customWidth="1"/>
    <col min="3517" max="3519" width="17" style="27" customWidth="1"/>
    <col min="3520" max="3520" width="15.42578125" style="27" customWidth="1"/>
    <col min="3521" max="3767" width="9.140625" style="27"/>
    <col min="3768" max="3768" width="6.140625" style="27" customWidth="1"/>
    <col min="3769" max="3769" width="10.140625" style="27" customWidth="1"/>
    <col min="3770" max="3770" width="50.28515625" style="27" customWidth="1"/>
    <col min="3771" max="3771" width="13.42578125" style="27" customWidth="1"/>
    <col min="3772" max="3772" width="14.42578125" style="27" customWidth="1"/>
    <col min="3773" max="3775" width="17" style="27" customWidth="1"/>
    <col min="3776" max="3776" width="15.42578125" style="27" customWidth="1"/>
    <col min="3777" max="4023" width="9.140625" style="27"/>
    <col min="4024" max="4024" width="6.140625" style="27" customWidth="1"/>
    <col min="4025" max="4025" width="10.140625" style="27" customWidth="1"/>
    <col min="4026" max="4026" width="50.28515625" style="27" customWidth="1"/>
    <col min="4027" max="4027" width="13.42578125" style="27" customWidth="1"/>
    <col min="4028" max="4028" width="14.42578125" style="27" customWidth="1"/>
    <col min="4029" max="4031" width="17" style="27" customWidth="1"/>
    <col min="4032" max="4032" width="15.42578125" style="27" customWidth="1"/>
    <col min="4033" max="4279" width="9.140625" style="27"/>
    <col min="4280" max="4280" width="6.140625" style="27" customWidth="1"/>
    <col min="4281" max="4281" width="10.140625" style="27" customWidth="1"/>
    <col min="4282" max="4282" width="50.28515625" style="27" customWidth="1"/>
    <col min="4283" max="4283" width="13.42578125" style="27" customWidth="1"/>
    <col min="4284" max="4284" width="14.42578125" style="27" customWidth="1"/>
    <col min="4285" max="4287" width="17" style="27" customWidth="1"/>
    <col min="4288" max="4288" width="15.42578125" style="27" customWidth="1"/>
    <col min="4289" max="4535" width="9.140625" style="27"/>
    <col min="4536" max="4536" width="6.140625" style="27" customWidth="1"/>
    <col min="4537" max="4537" width="10.140625" style="27" customWidth="1"/>
    <col min="4538" max="4538" width="50.28515625" style="27" customWidth="1"/>
    <col min="4539" max="4539" width="13.42578125" style="27" customWidth="1"/>
    <col min="4540" max="4540" width="14.42578125" style="27" customWidth="1"/>
    <col min="4541" max="4543" width="17" style="27" customWidth="1"/>
    <col min="4544" max="4544" width="15.42578125" style="27" customWidth="1"/>
    <col min="4545" max="4791" width="9.140625" style="27"/>
    <col min="4792" max="4792" width="6.140625" style="27" customWidth="1"/>
    <col min="4793" max="4793" width="10.140625" style="27" customWidth="1"/>
    <col min="4794" max="4794" width="50.28515625" style="27" customWidth="1"/>
    <col min="4795" max="4795" width="13.42578125" style="27" customWidth="1"/>
    <col min="4796" max="4796" width="14.42578125" style="27" customWidth="1"/>
    <col min="4797" max="4799" width="17" style="27" customWidth="1"/>
    <col min="4800" max="4800" width="15.42578125" style="27" customWidth="1"/>
    <col min="4801" max="5047" width="9.140625" style="27"/>
    <col min="5048" max="5048" width="6.140625" style="27" customWidth="1"/>
    <col min="5049" max="5049" width="10.140625" style="27" customWidth="1"/>
    <col min="5050" max="5050" width="50.28515625" style="27" customWidth="1"/>
    <col min="5051" max="5051" width="13.42578125" style="27" customWidth="1"/>
    <col min="5052" max="5052" width="14.42578125" style="27" customWidth="1"/>
    <col min="5053" max="5055" width="17" style="27" customWidth="1"/>
    <col min="5056" max="5056" width="15.42578125" style="27" customWidth="1"/>
    <col min="5057" max="5303" width="9.140625" style="27"/>
    <col min="5304" max="5304" width="6.140625" style="27" customWidth="1"/>
    <col min="5305" max="5305" width="10.140625" style="27" customWidth="1"/>
    <col min="5306" max="5306" width="50.28515625" style="27" customWidth="1"/>
    <col min="5307" max="5307" width="13.42578125" style="27" customWidth="1"/>
    <col min="5308" max="5308" width="14.42578125" style="27" customWidth="1"/>
    <col min="5309" max="5311" width="17" style="27" customWidth="1"/>
    <col min="5312" max="5312" width="15.42578125" style="27" customWidth="1"/>
    <col min="5313" max="5559" width="9.140625" style="27"/>
    <col min="5560" max="5560" width="6.140625" style="27" customWidth="1"/>
    <col min="5561" max="5561" width="10.140625" style="27" customWidth="1"/>
    <col min="5562" max="5562" width="50.28515625" style="27" customWidth="1"/>
    <col min="5563" max="5563" width="13.42578125" style="27" customWidth="1"/>
    <col min="5564" max="5564" width="14.42578125" style="27" customWidth="1"/>
    <col min="5565" max="5567" width="17" style="27" customWidth="1"/>
    <col min="5568" max="5568" width="15.42578125" style="27" customWidth="1"/>
    <col min="5569" max="5815" width="9.140625" style="27"/>
    <col min="5816" max="5816" width="6.140625" style="27" customWidth="1"/>
    <col min="5817" max="5817" width="10.140625" style="27" customWidth="1"/>
    <col min="5818" max="5818" width="50.28515625" style="27" customWidth="1"/>
    <col min="5819" max="5819" width="13.42578125" style="27" customWidth="1"/>
    <col min="5820" max="5820" width="14.42578125" style="27" customWidth="1"/>
    <col min="5821" max="5823" width="17" style="27" customWidth="1"/>
    <col min="5824" max="5824" width="15.42578125" style="27" customWidth="1"/>
    <col min="5825" max="6071" width="9.140625" style="27"/>
    <col min="6072" max="6072" width="6.140625" style="27" customWidth="1"/>
    <col min="6073" max="6073" width="10.140625" style="27" customWidth="1"/>
    <col min="6074" max="6074" width="50.28515625" style="27" customWidth="1"/>
    <col min="6075" max="6075" width="13.42578125" style="27" customWidth="1"/>
    <col min="6076" max="6076" width="14.42578125" style="27" customWidth="1"/>
    <col min="6077" max="6079" width="17" style="27" customWidth="1"/>
    <col min="6080" max="6080" width="15.42578125" style="27" customWidth="1"/>
    <col min="6081" max="6327" width="9.140625" style="27"/>
    <col min="6328" max="6328" width="6.140625" style="27" customWidth="1"/>
    <col min="6329" max="6329" width="10.140625" style="27" customWidth="1"/>
    <col min="6330" max="6330" width="50.28515625" style="27" customWidth="1"/>
    <col min="6331" max="6331" width="13.42578125" style="27" customWidth="1"/>
    <col min="6332" max="6332" width="14.42578125" style="27" customWidth="1"/>
    <col min="6333" max="6335" width="17" style="27" customWidth="1"/>
    <col min="6336" max="6336" width="15.42578125" style="27" customWidth="1"/>
    <col min="6337" max="6583" width="9.140625" style="27"/>
    <col min="6584" max="6584" width="6.140625" style="27" customWidth="1"/>
    <col min="6585" max="6585" width="10.140625" style="27" customWidth="1"/>
    <col min="6586" max="6586" width="50.28515625" style="27" customWidth="1"/>
    <col min="6587" max="6587" width="13.42578125" style="27" customWidth="1"/>
    <col min="6588" max="6588" width="14.42578125" style="27" customWidth="1"/>
    <col min="6589" max="6591" width="17" style="27" customWidth="1"/>
    <col min="6592" max="6592" width="15.42578125" style="27" customWidth="1"/>
    <col min="6593" max="6839" width="9.140625" style="27"/>
    <col min="6840" max="6840" width="6.140625" style="27" customWidth="1"/>
    <col min="6841" max="6841" width="10.140625" style="27" customWidth="1"/>
    <col min="6842" max="6842" width="50.28515625" style="27" customWidth="1"/>
    <col min="6843" max="6843" width="13.42578125" style="27" customWidth="1"/>
    <col min="6844" max="6844" width="14.42578125" style="27" customWidth="1"/>
    <col min="6845" max="6847" width="17" style="27" customWidth="1"/>
    <col min="6848" max="6848" width="15.42578125" style="27" customWidth="1"/>
    <col min="6849" max="7095" width="9.140625" style="27"/>
    <col min="7096" max="7096" width="6.140625" style="27" customWidth="1"/>
    <col min="7097" max="7097" width="10.140625" style="27" customWidth="1"/>
    <col min="7098" max="7098" width="50.28515625" style="27" customWidth="1"/>
    <col min="7099" max="7099" width="13.42578125" style="27" customWidth="1"/>
    <col min="7100" max="7100" width="14.42578125" style="27" customWidth="1"/>
    <col min="7101" max="7103" width="17" style="27" customWidth="1"/>
    <col min="7104" max="7104" width="15.42578125" style="27" customWidth="1"/>
    <col min="7105" max="7351" width="9.140625" style="27"/>
    <col min="7352" max="7352" width="6.140625" style="27" customWidth="1"/>
    <col min="7353" max="7353" width="10.140625" style="27" customWidth="1"/>
    <col min="7354" max="7354" width="50.28515625" style="27" customWidth="1"/>
    <col min="7355" max="7355" width="13.42578125" style="27" customWidth="1"/>
    <col min="7356" max="7356" width="14.42578125" style="27" customWidth="1"/>
    <col min="7357" max="7359" width="17" style="27" customWidth="1"/>
    <col min="7360" max="7360" width="15.42578125" style="27" customWidth="1"/>
    <col min="7361" max="7607" width="9.140625" style="27"/>
    <col min="7608" max="7608" width="6.140625" style="27" customWidth="1"/>
    <col min="7609" max="7609" width="10.140625" style="27" customWidth="1"/>
    <col min="7610" max="7610" width="50.28515625" style="27" customWidth="1"/>
    <col min="7611" max="7611" width="13.42578125" style="27" customWidth="1"/>
    <col min="7612" max="7612" width="14.42578125" style="27" customWidth="1"/>
    <col min="7613" max="7615" width="17" style="27" customWidth="1"/>
    <col min="7616" max="7616" width="15.42578125" style="27" customWidth="1"/>
    <col min="7617" max="7863" width="9.140625" style="27"/>
    <col min="7864" max="7864" width="6.140625" style="27" customWidth="1"/>
    <col min="7865" max="7865" width="10.140625" style="27" customWidth="1"/>
    <col min="7866" max="7866" width="50.28515625" style="27" customWidth="1"/>
    <col min="7867" max="7867" width="13.42578125" style="27" customWidth="1"/>
    <col min="7868" max="7868" width="14.42578125" style="27" customWidth="1"/>
    <col min="7869" max="7871" width="17" style="27" customWidth="1"/>
    <col min="7872" max="7872" width="15.42578125" style="27" customWidth="1"/>
    <col min="7873" max="8119" width="9.140625" style="27"/>
    <col min="8120" max="8120" width="6.140625" style="27" customWidth="1"/>
    <col min="8121" max="8121" width="10.140625" style="27" customWidth="1"/>
    <col min="8122" max="8122" width="50.28515625" style="27" customWidth="1"/>
    <col min="8123" max="8123" width="13.42578125" style="27" customWidth="1"/>
    <col min="8124" max="8124" width="14.42578125" style="27" customWidth="1"/>
    <col min="8125" max="8127" width="17" style="27" customWidth="1"/>
    <col min="8128" max="8128" width="15.42578125" style="27" customWidth="1"/>
    <col min="8129" max="8375" width="9.140625" style="27"/>
    <col min="8376" max="8376" width="6.140625" style="27" customWidth="1"/>
    <col min="8377" max="8377" width="10.140625" style="27" customWidth="1"/>
    <col min="8378" max="8378" width="50.28515625" style="27" customWidth="1"/>
    <col min="8379" max="8379" width="13.42578125" style="27" customWidth="1"/>
    <col min="8380" max="8380" width="14.42578125" style="27" customWidth="1"/>
    <col min="8381" max="8383" width="17" style="27" customWidth="1"/>
    <col min="8384" max="8384" width="15.42578125" style="27" customWidth="1"/>
    <col min="8385" max="8631" width="9.140625" style="27"/>
    <col min="8632" max="8632" width="6.140625" style="27" customWidth="1"/>
    <col min="8633" max="8633" width="10.140625" style="27" customWidth="1"/>
    <col min="8634" max="8634" width="50.28515625" style="27" customWidth="1"/>
    <col min="8635" max="8635" width="13.42578125" style="27" customWidth="1"/>
    <col min="8636" max="8636" width="14.42578125" style="27" customWidth="1"/>
    <col min="8637" max="8639" width="17" style="27" customWidth="1"/>
    <col min="8640" max="8640" width="15.42578125" style="27" customWidth="1"/>
    <col min="8641" max="8887" width="9.140625" style="27"/>
    <col min="8888" max="8888" width="6.140625" style="27" customWidth="1"/>
    <col min="8889" max="8889" width="10.140625" style="27" customWidth="1"/>
    <col min="8890" max="8890" width="50.28515625" style="27" customWidth="1"/>
    <col min="8891" max="8891" width="13.42578125" style="27" customWidth="1"/>
    <col min="8892" max="8892" width="14.42578125" style="27" customWidth="1"/>
    <col min="8893" max="8895" width="17" style="27" customWidth="1"/>
    <col min="8896" max="8896" width="15.42578125" style="27" customWidth="1"/>
    <col min="8897" max="9143" width="9.140625" style="27"/>
    <col min="9144" max="9144" width="6.140625" style="27" customWidth="1"/>
    <col min="9145" max="9145" width="10.140625" style="27" customWidth="1"/>
    <col min="9146" max="9146" width="50.28515625" style="27" customWidth="1"/>
    <col min="9147" max="9147" width="13.42578125" style="27" customWidth="1"/>
    <col min="9148" max="9148" width="14.42578125" style="27" customWidth="1"/>
    <col min="9149" max="9151" width="17" style="27" customWidth="1"/>
    <col min="9152" max="9152" width="15.42578125" style="27" customWidth="1"/>
    <col min="9153" max="9399" width="9.140625" style="27"/>
    <col min="9400" max="9400" width="6.140625" style="27" customWidth="1"/>
    <col min="9401" max="9401" width="10.140625" style="27" customWidth="1"/>
    <col min="9402" max="9402" width="50.28515625" style="27" customWidth="1"/>
    <col min="9403" max="9403" width="13.42578125" style="27" customWidth="1"/>
    <col min="9404" max="9404" width="14.42578125" style="27" customWidth="1"/>
    <col min="9405" max="9407" width="17" style="27" customWidth="1"/>
    <col min="9408" max="9408" width="15.42578125" style="27" customWidth="1"/>
    <col min="9409" max="9655" width="9.140625" style="27"/>
    <col min="9656" max="9656" width="6.140625" style="27" customWidth="1"/>
    <col min="9657" max="9657" width="10.140625" style="27" customWidth="1"/>
    <col min="9658" max="9658" width="50.28515625" style="27" customWidth="1"/>
    <col min="9659" max="9659" width="13.42578125" style="27" customWidth="1"/>
    <col min="9660" max="9660" width="14.42578125" style="27" customWidth="1"/>
    <col min="9661" max="9663" width="17" style="27" customWidth="1"/>
    <col min="9664" max="9664" width="15.42578125" style="27" customWidth="1"/>
    <col min="9665" max="9911" width="9.140625" style="27"/>
    <col min="9912" max="9912" width="6.140625" style="27" customWidth="1"/>
    <col min="9913" max="9913" width="10.140625" style="27" customWidth="1"/>
    <col min="9914" max="9914" width="50.28515625" style="27" customWidth="1"/>
    <col min="9915" max="9915" width="13.42578125" style="27" customWidth="1"/>
    <col min="9916" max="9916" width="14.42578125" style="27" customWidth="1"/>
    <col min="9917" max="9919" width="17" style="27" customWidth="1"/>
    <col min="9920" max="9920" width="15.42578125" style="27" customWidth="1"/>
    <col min="9921" max="10167" width="9.140625" style="27"/>
    <col min="10168" max="10168" width="6.140625" style="27" customWidth="1"/>
    <col min="10169" max="10169" width="10.140625" style="27" customWidth="1"/>
    <col min="10170" max="10170" width="50.28515625" style="27" customWidth="1"/>
    <col min="10171" max="10171" width="13.42578125" style="27" customWidth="1"/>
    <col min="10172" max="10172" width="14.42578125" style="27" customWidth="1"/>
    <col min="10173" max="10175" width="17" style="27" customWidth="1"/>
    <col min="10176" max="10176" width="15.42578125" style="27" customWidth="1"/>
    <col min="10177" max="10423" width="9.140625" style="27"/>
    <col min="10424" max="10424" width="6.140625" style="27" customWidth="1"/>
    <col min="10425" max="10425" width="10.140625" style="27" customWidth="1"/>
    <col min="10426" max="10426" width="50.28515625" style="27" customWidth="1"/>
    <col min="10427" max="10427" width="13.42578125" style="27" customWidth="1"/>
    <col min="10428" max="10428" width="14.42578125" style="27" customWidth="1"/>
    <col min="10429" max="10431" width="17" style="27" customWidth="1"/>
    <col min="10432" max="10432" width="15.42578125" style="27" customWidth="1"/>
    <col min="10433" max="10679" width="9.140625" style="27"/>
    <col min="10680" max="10680" width="6.140625" style="27" customWidth="1"/>
    <col min="10681" max="10681" width="10.140625" style="27" customWidth="1"/>
    <col min="10682" max="10682" width="50.28515625" style="27" customWidth="1"/>
    <col min="10683" max="10683" width="13.42578125" style="27" customWidth="1"/>
    <col min="10684" max="10684" width="14.42578125" style="27" customWidth="1"/>
    <col min="10685" max="10687" width="17" style="27" customWidth="1"/>
    <col min="10688" max="10688" width="15.42578125" style="27" customWidth="1"/>
    <col min="10689" max="10935" width="9.140625" style="27"/>
    <col min="10936" max="10936" width="6.140625" style="27" customWidth="1"/>
    <col min="10937" max="10937" width="10.140625" style="27" customWidth="1"/>
    <col min="10938" max="10938" width="50.28515625" style="27" customWidth="1"/>
    <col min="10939" max="10939" width="13.42578125" style="27" customWidth="1"/>
    <col min="10940" max="10940" width="14.42578125" style="27" customWidth="1"/>
    <col min="10941" max="10943" width="17" style="27" customWidth="1"/>
    <col min="10944" max="10944" width="15.42578125" style="27" customWidth="1"/>
    <col min="10945" max="11191" width="9.140625" style="27"/>
    <col min="11192" max="11192" width="6.140625" style="27" customWidth="1"/>
    <col min="11193" max="11193" width="10.140625" style="27" customWidth="1"/>
    <col min="11194" max="11194" width="50.28515625" style="27" customWidth="1"/>
    <col min="11195" max="11195" width="13.42578125" style="27" customWidth="1"/>
    <col min="11196" max="11196" width="14.42578125" style="27" customWidth="1"/>
    <col min="11197" max="11199" width="17" style="27" customWidth="1"/>
    <col min="11200" max="11200" width="15.42578125" style="27" customWidth="1"/>
    <col min="11201" max="11447" width="9.140625" style="27"/>
    <col min="11448" max="11448" width="6.140625" style="27" customWidth="1"/>
    <col min="11449" max="11449" width="10.140625" style="27" customWidth="1"/>
    <col min="11450" max="11450" width="50.28515625" style="27" customWidth="1"/>
    <col min="11451" max="11451" width="13.42578125" style="27" customWidth="1"/>
    <col min="11452" max="11452" width="14.42578125" style="27" customWidth="1"/>
    <col min="11453" max="11455" width="17" style="27" customWidth="1"/>
    <col min="11456" max="11456" width="15.42578125" style="27" customWidth="1"/>
    <col min="11457" max="11703" width="9.140625" style="27"/>
    <col min="11704" max="11704" width="6.140625" style="27" customWidth="1"/>
    <col min="11705" max="11705" width="10.140625" style="27" customWidth="1"/>
    <col min="11706" max="11706" width="50.28515625" style="27" customWidth="1"/>
    <col min="11707" max="11707" width="13.42578125" style="27" customWidth="1"/>
    <col min="11708" max="11708" width="14.42578125" style="27" customWidth="1"/>
    <col min="11709" max="11711" width="17" style="27" customWidth="1"/>
    <col min="11712" max="11712" width="15.42578125" style="27" customWidth="1"/>
    <col min="11713" max="11959" width="9.140625" style="27"/>
    <col min="11960" max="11960" width="6.140625" style="27" customWidth="1"/>
    <col min="11961" max="11961" width="10.140625" style="27" customWidth="1"/>
    <col min="11962" max="11962" width="50.28515625" style="27" customWidth="1"/>
    <col min="11963" max="11963" width="13.42578125" style="27" customWidth="1"/>
    <col min="11964" max="11964" width="14.42578125" style="27" customWidth="1"/>
    <col min="11965" max="11967" width="17" style="27" customWidth="1"/>
    <col min="11968" max="11968" width="15.42578125" style="27" customWidth="1"/>
    <col min="11969" max="12215" width="9.140625" style="27"/>
    <col min="12216" max="12216" width="6.140625" style="27" customWidth="1"/>
    <col min="12217" max="12217" width="10.140625" style="27" customWidth="1"/>
    <col min="12218" max="12218" width="50.28515625" style="27" customWidth="1"/>
    <col min="12219" max="12219" width="13.42578125" style="27" customWidth="1"/>
    <col min="12220" max="12220" width="14.42578125" style="27" customWidth="1"/>
    <col min="12221" max="12223" width="17" style="27" customWidth="1"/>
    <col min="12224" max="12224" width="15.42578125" style="27" customWidth="1"/>
    <col min="12225" max="12471" width="9.140625" style="27"/>
    <col min="12472" max="12472" width="6.140625" style="27" customWidth="1"/>
    <col min="12473" max="12473" width="10.140625" style="27" customWidth="1"/>
    <col min="12474" max="12474" width="50.28515625" style="27" customWidth="1"/>
    <col min="12475" max="12475" width="13.42578125" style="27" customWidth="1"/>
    <col min="12476" max="12476" width="14.42578125" style="27" customWidth="1"/>
    <col min="12477" max="12479" width="17" style="27" customWidth="1"/>
    <col min="12480" max="12480" width="15.42578125" style="27" customWidth="1"/>
    <col min="12481" max="12727" width="9.140625" style="27"/>
    <col min="12728" max="12728" width="6.140625" style="27" customWidth="1"/>
    <col min="12729" max="12729" width="10.140625" style="27" customWidth="1"/>
    <col min="12730" max="12730" width="50.28515625" style="27" customWidth="1"/>
    <col min="12731" max="12731" width="13.42578125" style="27" customWidth="1"/>
    <col min="12732" max="12732" width="14.42578125" style="27" customWidth="1"/>
    <col min="12733" max="12735" width="17" style="27" customWidth="1"/>
    <col min="12736" max="12736" width="15.42578125" style="27" customWidth="1"/>
    <col min="12737" max="12983" width="9.140625" style="27"/>
    <col min="12984" max="12984" width="6.140625" style="27" customWidth="1"/>
    <col min="12985" max="12985" width="10.140625" style="27" customWidth="1"/>
    <col min="12986" max="12986" width="50.28515625" style="27" customWidth="1"/>
    <col min="12987" max="12987" width="13.42578125" style="27" customWidth="1"/>
    <col min="12988" max="12988" width="14.42578125" style="27" customWidth="1"/>
    <col min="12989" max="12991" width="17" style="27" customWidth="1"/>
    <col min="12992" max="12992" width="15.42578125" style="27" customWidth="1"/>
    <col min="12993" max="13239" width="9.140625" style="27"/>
    <col min="13240" max="13240" width="6.140625" style="27" customWidth="1"/>
    <col min="13241" max="13241" width="10.140625" style="27" customWidth="1"/>
    <col min="13242" max="13242" width="50.28515625" style="27" customWidth="1"/>
    <col min="13243" max="13243" width="13.42578125" style="27" customWidth="1"/>
    <col min="13244" max="13244" width="14.42578125" style="27" customWidth="1"/>
    <col min="13245" max="13247" width="17" style="27" customWidth="1"/>
    <col min="13248" max="13248" width="15.42578125" style="27" customWidth="1"/>
    <col min="13249" max="13495" width="9.140625" style="27"/>
    <col min="13496" max="13496" width="6.140625" style="27" customWidth="1"/>
    <col min="13497" max="13497" width="10.140625" style="27" customWidth="1"/>
    <col min="13498" max="13498" width="50.28515625" style="27" customWidth="1"/>
    <col min="13499" max="13499" width="13.42578125" style="27" customWidth="1"/>
    <col min="13500" max="13500" width="14.42578125" style="27" customWidth="1"/>
    <col min="13501" max="13503" width="17" style="27" customWidth="1"/>
    <col min="13504" max="13504" width="15.42578125" style="27" customWidth="1"/>
    <col min="13505" max="13751" width="9.140625" style="27"/>
    <col min="13752" max="13752" width="6.140625" style="27" customWidth="1"/>
    <col min="13753" max="13753" width="10.140625" style="27" customWidth="1"/>
    <col min="13754" max="13754" width="50.28515625" style="27" customWidth="1"/>
    <col min="13755" max="13755" width="13.42578125" style="27" customWidth="1"/>
    <col min="13756" max="13756" width="14.42578125" style="27" customWidth="1"/>
    <col min="13757" max="13759" width="17" style="27" customWidth="1"/>
    <col min="13760" max="13760" width="15.42578125" style="27" customWidth="1"/>
    <col min="13761" max="14007" width="9.140625" style="27"/>
    <col min="14008" max="14008" width="6.140625" style="27" customWidth="1"/>
    <col min="14009" max="14009" width="10.140625" style="27" customWidth="1"/>
    <col min="14010" max="14010" width="50.28515625" style="27" customWidth="1"/>
    <col min="14011" max="14011" width="13.42578125" style="27" customWidth="1"/>
    <col min="14012" max="14012" width="14.42578125" style="27" customWidth="1"/>
    <col min="14013" max="14015" width="17" style="27" customWidth="1"/>
    <col min="14016" max="14016" width="15.42578125" style="27" customWidth="1"/>
    <col min="14017" max="14263" width="9.140625" style="27"/>
    <col min="14264" max="14264" width="6.140625" style="27" customWidth="1"/>
    <col min="14265" max="14265" width="10.140625" style="27" customWidth="1"/>
    <col min="14266" max="14266" width="50.28515625" style="27" customWidth="1"/>
    <col min="14267" max="14267" width="13.42578125" style="27" customWidth="1"/>
    <col min="14268" max="14268" width="14.42578125" style="27" customWidth="1"/>
    <col min="14269" max="14271" width="17" style="27" customWidth="1"/>
    <col min="14272" max="14272" width="15.42578125" style="27" customWidth="1"/>
    <col min="14273" max="14519" width="9.140625" style="27"/>
    <col min="14520" max="14520" width="6.140625" style="27" customWidth="1"/>
    <col min="14521" max="14521" width="10.140625" style="27" customWidth="1"/>
    <col min="14522" max="14522" width="50.28515625" style="27" customWidth="1"/>
    <col min="14523" max="14523" width="13.42578125" style="27" customWidth="1"/>
    <col min="14524" max="14524" width="14.42578125" style="27" customWidth="1"/>
    <col min="14525" max="14527" width="17" style="27" customWidth="1"/>
    <col min="14528" max="14528" width="15.42578125" style="27" customWidth="1"/>
    <col min="14529" max="14775" width="9.140625" style="27"/>
    <col min="14776" max="14776" width="6.140625" style="27" customWidth="1"/>
    <col min="14777" max="14777" width="10.140625" style="27" customWidth="1"/>
    <col min="14778" max="14778" width="50.28515625" style="27" customWidth="1"/>
    <col min="14779" max="14779" width="13.42578125" style="27" customWidth="1"/>
    <col min="14780" max="14780" width="14.42578125" style="27" customWidth="1"/>
    <col min="14781" max="14783" width="17" style="27" customWidth="1"/>
    <col min="14784" max="14784" width="15.42578125" style="27" customWidth="1"/>
    <col min="14785" max="15031" width="9.140625" style="27"/>
    <col min="15032" max="15032" width="6.140625" style="27" customWidth="1"/>
    <col min="15033" max="15033" width="10.140625" style="27" customWidth="1"/>
    <col min="15034" max="15034" width="50.28515625" style="27" customWidth="1"/>
    <col min="15035" max="15035" width="13.42578125" style="27" customWidth="1"/>
    <col min="15036" max="15036" width="14.42578125" style="27" customWidth="1"/>
    <col min="15037" max="15039" width="17" style="27" customWidth="1"/>
    <col min="15040" max="15040" width="15.42578125" style="27" customWidth="1"/>
    <col min="15041" max="15287" width="9.140625" style="27"/>
    <col min="15288" max="15288" width="6.140625" style="27" customWidth="1"/>
    <col min="15289" max="15289" width="10.140625" style="27" customWidth="1"/>
    <col min="15290" max="15290" width="50.28515625" style="27" customWidth="1"/>
    <col min="15291" max="15291" width="13.42578125" style="27" customWidth="1"/>
    <col min="15292" max="15292" width="14.42578125" style="27" customWidth="1"/>
    <col min="15293" max="15295" width="17" style="27" customWidth="1"/>
    <col min="15296" max="15296" width="15.42578125" style="27" customWidth="1"/>
    <col min="15297" max="15543" width="9.140625" style="27"/>
    <col min="15544" max="15544" width="6.140625" style="27" customWidth="1"/>
    <col min="15545" max="15545" width="10.140625" style="27" customWidth="1"/>
    <col min="15546" max="15546" width="50.28515625" style="27" customWidth="1"/>
    <col min="15547" max="15547" width="13.42578125" style="27" customWidth="1"/>
    <col min="15548" max="15548" width="14.42578125" style="27" customWidth="1"/>
    <col min="15549" max="15551" width="17" style="27" customWidth="1"/>
    <col min="15552" max="15552" width="15.42578125" style="27" customWidth="1"/>
    <col min="15553" max="15799" width="9.140625" style="27"/>
    <col min="15800" max="15800" width="6.140625" style="27" customWidth="1"/>
    <col min="15801" max="15801" width="10.140625" style="27" customWidth="1"/>
    <col min="15802" max="15802" width="50.28515625" style="27" customWidth="1"/>
    <col min="15803" max="15803" width="13.42578125" style="27" customWidth="1"/>
    <col min="15804" max="15804" width="14.42578125" style="27" customWidth="1"/>
    <col min="15805" max="15807" width="17" style="27" customWidth="1"/>
    <col min="15808" max="15808" width="15.42578125" style="27" customWidth="1"/>
    <col min="15809" max="16055" width="9.140625" style="27"/>
    <col min="16056" max="16056" width="6.140625" style="27" customWidth="1"/>
    <col min="16057" max="16057" width="10.140625" style="27" customWidth="1"/>
    <col min="16058" max="16058" width="50.28515625" style="27" customWidth="1"/>
    <col min="16059" max="16059" width="13.42578125" style="27" customWidth="1"/>
    <col min="16060" max="16060" width="14.42578125" style="27" customWidth="1"/>
    <col min="16061" max="16063" width="17" style="27" customWidth="1"/>
    <col min="16064" max="16064" width="15.42578125" style="27" customWidth="1"/>
    <col min="16065" max="16384" width="9.140625" style="27"/>
  </cols>
  <sheetData>
    <row r="2" spans="1:14" x14ac:dyDescent="0.3">
      <c r="C2" s="28" t="s">
        <v>33</v>
      </c>
    </row>
    <row r="3" spans="1:14" x14ac:dyDescent="0.3">
      <c r="C3" s="29" t="s">
        <v>34</v>
      </c>
    </row>
    <row r="4" spans="1:14" x14ac:dyDescent="0.3">
      <c r="C4" s="30">
        <v>46234</v>
      </c>
    </row>
    <row r="5" spans="1:14" x14ac:dyDescent="0.3">
      <c r="C5" s="31"/>
    </row>
    <row r="6" spans="1:14" s="33" customFormat="1" x14ac:dyDescent="0.25">
      <c r="A6" s="32" t="s">
        <v>35</v>
      </c>
      <c r="B6" s="32" t="s">
        <v>36</v>
      </c>
      <c r="C6" s="32" t="s">
        <v>37</v>
      </c>
      <c r="D6" s="46">
        <v>46023</v>
      </c>
      <c r="E6" s="46">
        <v>46054</v>
      </c>
      <c r="F6" s="46">
        <v>46082</v>
      </c>
      <c r="G6" s="46" t="s">
        <v>6</v>
      </c>
      <c r="H6" s="46">
        <v>46113</v>
      </c>
      <c r="I6" s="46">
        <v>46143</v>
      </c>
      <c r="J6" s="46">
        <v>46174</v>
      </c>
      <c r="K6" s="46" t="s">
        <v>7</v>
      </c>
      <c r="L6" s="46" t="s">
        <v>8</v>
      </c>
      <c r="M6" s="46">
        <v>46204</v>
      </c>
      <c r="N6" s="46">
        <v>46235</v>
      </c>
    </row>
    <row r="7" spans="1:14" x14ac:dyDescent="0.3">
      <c r="A7" s="34">
        <v>1</v>
      </c>
      <c r="B7" s="35" t="s">
        <v>38</v>
      </c>
      <c r="C7" s="36" t="s">
        <v>39</v>
      </c>
      <c r="D7" s="37">
        <v>3268</v>
      </c>
      <c r="E7" s="37">
        <f>'[3]HG LA 31.03'!E7</f>
        <v>3914</v>
      </c>
      <c r="F7" s="37">
        <v>3610</v>
      </c>
      <c r="G7" s="37">
        <f>D7+E7+F7</f>
        <v>10792</v>
      </c>
      <c r="H7" s="37">
        <v>3648</v>
      </c>
      <c r="I7" s="37">
        <v>3762</v>
      </c>
      <c r="J7" s="37">
        <f>'[4]NECONSUMAT IUNIE 2026'!E9</f>
        <v>3268</v>
      </c>
      <c r="K7" s="37">
        <f>H7+I7+J7</f>
        <v>10678</v>
      </c>
      <c r="L7" s="37">
        <f>G7+K7</f>
        <v>21470</v>
      </c>
      <c r="M7" s="37">
        <v>3344</v>
      </c>
      <c r="N7" s="37">
        <v>3648</v>
      </c>
    </row>
    <row r="8" spans="1:14" x14ac:dyDescent="0.3">
      <c r="A8" s="34">
        <v>2</v>
      </c>
      <c r="B8" s="35" t="s">
        <v>40</v>
      </c>
      <c r="C8" s="36" t="s">
        <v>17</v>
      </c>
      <c r="D8" s="37">
        <v>14554</v>
      </c>
      <c r="E8" s="37">
        <f>'[3]HG LA 31.03'!E8</f>
        <v>15618</v>
      </c>
      <c r="F8" s="37">
        <v>15162</v>
      </c>
      <c r="G8" s="37">
        <f t="shared" ref="G8:G21" si="0">D8+E8+F8</f>
        <v>45334</v>
      </c>
      <c r="H8" s="37">
        <v>15390</v>
      </c>
      <c r="I8" s="37">
        <v>15884</v>
      </c>
      <c r="J8" s="37">
        <f>'[4]NECONSUMAT IUNIE 2026'!E10</f>
        <v>13794</v>
      </c>
      <c r="K8" s="37">
        <f t="shared" ref="K8:K25" si="1">H8+I8+J8</f>
        <v>45068</v>
      </c>
      <c r="L8" s="37">
        <f t="shared" ref="L8:L25" si="2">G8+K8</f>
        <v>90402</v>
      </c>
      <c r="M8" s="37">
        <v>14060</v>
      </c>
      <c r="N8" s="37">
        <v>15314</v>
      </c>
    </row>
    <row r="9" spans="1:14" x14ac:dyDescent="0.3">
      <c r="A9" s="34">
        <v>3</v>
      </c>
      <c r="B9" s="38" t="s">
        <v>41</v>
      </c>
      <c r="C9" s="39" t="s">
        <v>42</v>
      </c>
      <c r="D9" s="37">
        <v>1444</v>
      </c>
      <c r="E9" s="37">
        <f>'[3]HG LA 31.03'!E9</f>
        <v>1368</v>
      </c>
      <c r="F9" s="37">
        <v>1482</v>
      </c>
      <c r="G9" s="37">
        <f t="shared" si="0"/>
        <v>4294</v>
      </c>
      <c r="H9" s="37">
        <v>1444</v>
      </c>
      <c r="I9" s="37">
        <v>1520</v>
      </c>
      <c r="J9" s="37">
        <f>'[4]NECONSUMAT IUNIE 2026'!E11</f>
        <v>1292</v>
      </c>
      <c r="K9" s="37">
        <f t="shared" si="1"/>
        <v>4256</v>
      </c>
      <c r="L9" s="37">
        <f t="shared" si="2"/>
        <v>8550</v>
      </c>
      <c r="M9" s="37">
        <v>1330</v>
      </c>
      <c r="N9" s="37">
        <v>1444</v>
      </c>
    </row>
    <row r="10" spans="1:14" x14ac:dyDescent="0.3">
      <c r="A10" s="34">
        <v>4</v>
      </c>
      <c r="B10" s="35" t="s">
        <v>43</v>
      </c>
      <c r="C10" s="36" t="s">
        <v>44</v>
      </c>
      <c r="D10" s="37">
        <v>2014</v>
      </c>
      <c r="E10" s="37">
        <f>'[3]HG LA 31.03'!E10</f>
        <v>2508</v>
      </c>
      <c r="F10" s="37">
        <v>2204</v>
      </c>
      <c r="G10" s="37">
        <f t="shared" si="0"/>
        <v>6726</v>
      </c>
      <c r="H10" s="37">
        <v>2280</v>
      </c>
      <c r="I10" s="37">
        <v>2280</v>
      </c>
      <c r="J10" s="37">
        <f>'[4]NECONSUMAT IUNIE 2026'!E12</f>
        <v>2052</v>
      </c>
      <c r="K10" s="37">
        <f t="shared" si="1"/>
        <v>6612</v>
      </c>
      <c r="L10" s="37">
        <f t="shared" si="2"/>
        <v>13338</v>
      </c>
      <c r="M10" s="37">
        <v>2242</v>
      </c>
      <c r="N10" s="37">
        <v>2242</v>
      </c>
    </row>
    <row r="11" spans="1:14" s="40" customFormat="1" x14ac:dyDescent="0.3">
      <c r="A11" s="34">
        <v>5</v>
      </c>
      <c r="B11" s="35" t="s">
        <v>45</v>
      </c>
      <c r="C11" s="36" t="s">
        <v>46</v>
      </c>
      <c r="D11" s="37">
        <v>1216</v>
      </c>
      <c r="E11" s="37">
        <f>'[3]HG LA 31.03'!E11</f>
        <v>1406</v>
      </c>
      <c r="F11" s="37">
        <v>1292</v>
      </c>
      <c r="G11" s="37">
        <f t="shared" si="0"/>
        <v>3914</v>
      </c>
      <c r="H11" s="37">
        <v>1406</v>
      </c>
      <c r="I11" s="37">
        <v>1368</v>
      </c>
      <c r="J11" s="37">
        <f>'[4]NECONSUMAT IUNIE 2026'!E13</f>
        <v>1216</v>
      </c>
      <c r="K11" s="37">
        <f t="shared" si="1"/>
        <v>3990</v>
      </c>
      <c r="L11" s="37">
        <f t="shared" si="2"/>
        <v>7904</v>
      </c>
      <c r="M11" s="37">
        <v>1216</v>
      </c>
      <c r="N11" s="37">
        <v>1330</v>
      </c>
    </row>
    <row r="12" spans="1:14" s="40" customFormat="1" x14ac:dyDescent="0.3">
      <c r="A12" s="34">
        <v>6</v>
      </c>
      <c r="B12" s="35" t="s">
        <v>47</v>
      </c>
      <c r="C12" s="36" t="s">
        <v>48</v>
      </c>
      <c r="D12" s="37">
        <v>1976</v>
      </c>
      <c r="E12" s="37">
        <f>'[3]HG LA 31.03'!E12</f>
        <v>1976</v>
      </c>
      <c r="F12" s="37">
        <v>1520</v>
      </c>
      <c r="G12" s="37">
        <f t="shared" si="0"/>
        <v>5472</v>
      </c>
      <c r="H12" s="37">
        <v>2090</v>
      </c>
      <c r="I12" s="37">
        <v>1672</v>
      </c>
      <c r="J12" s="37">
        <f>'[4]NECONSUMAT IUNIE 2026'!E14</f>
        <v>2242</v>
      </c>
      <c r="K12" s="37">
        <f t="shared" si="1"/>
        <v>6004</v>
      </c>
      <c r="L12" s="37">
        <f t="shared" si="2"/>
        <v>11476</v>
      </c>
      <c r="M12" s="37">
        <v>1786</v>
      </c>
      <c r="N12" s="37">
        <v>1938</v>
      </c>
    </row>
    <row r="13" spans="1:14" s="40" customFormat="1" x14ac:dyDescent="0.3">
      <c r="A13" s="34">
        <v>7</v>
      </c>
      <c r="B13" s="35" t="s">
        <v>49</v>
      </c>
      <c r="C13" s="36" t="s">
        <v>50</v>
      </c>
      <c r="D13" s="37">
        <v>380</v>
      </c>
      <c r="E13" s="37">
        <f>'[3]HG LA 31.03'!E13</f>
        <v>380</v>
      </c>
      <c r="F13" s="37">
        <v>380</v>
      </c>
      <c r="G13" s="37">
        <f t="shared" si="0"/>
        <v>1140</v>
      </c>
      <c r="H13" s="37">
        <v>380</v>
      </c>
      <c r="I13" s="37">
        <v>418</v>
      </c>
      <c r="J13" s="37">
        <f>'[4]NECONSUMAT IUNIE 2026'!E15</f>
        <v>342</v>
      </c>
      <c r="K13" s="37">
        <f t="shared" si="1"/>
        <v>1140</v>
      </c>
      <c r="L13" s="37">
        <f t="shared" si="2"/>
        <v>2280</v>
      </c>
      <c r="M13" s="37">
        <v>342</v>
      </c>
      <c r="N13" s="37">
        <v>380</v>
      </c>
    </row>
    <row r="14" spans="1:14" s="40" customFormat="1" ht="33" x14ac:dyDescent="0.3">
      <c r="A14" s="34">
        <v>8</v>
      </c>
      <c r="B14" s="35" t="s">
        <v>51</v>
      </c>
      <c r="C14" s="36" t="s">
        <v>52</v>
      </c>
      <c r="D14" s="37">
        <v>1938</v>
      </c>
      <c r="E14" s="37">
        <f>'[3]HG LA 31.03'!E14</f>
        <v>2850</v>
      </c>
      <c r="F14" s="37">
        <v>3572</v>
      </c>
      <c r="G14" s="37">
        <f t="shared" si="0"/>
        <v>8360</v>
      </c>
      <c r="H14" s="37">
        <v>6498</v>
      </c>
      <c r="I14" s="37">
        <v>3724</v>
      </c>
      <c r="J14" s="37">
        <f>'[4]NECONSUMAT IUNIE 2026'!E16</f>
        <v>3876</v>
      </c>
      <c r="K14" s="37">
        <f t="shared" si="1"/>
        <v>14098</v>
      </c>
      <c r="L14" s="37">
        <f t="shared" si="2"/>
        <v>22458</v>
      </c>
      <c r="M14" s="37">
        <v>3686</v>
      </c>
      <c r="N14" s="37">
        <v>3800</v>
      </c>
    </row>
    <row r="15" spans="1:14" s="40" customFormat="1" x14ac:dyDescent="0.3">
      <c r="A15" s="34">
        <v>9</v>
      </c>
      <c r="B15" s="35" t="s">
        <v>53</v>
      </c>
      <c r="C15" s="36" t="s">
        <v>54</v>
      </c>
      <c r="D15" s="37">
        <v>1292</v>
      </c>
      <c r="E15" s="37">
        <f>'[3]HG LA 31.03'!E15</f>
        <v>1520</v>
      </c>
      <c r="F15" s="37">
        <v>1254</v>
      </c>
      <c r="G15" s="37">
        <f t="shared" si="0"/>
        <v>4066</v>
      </c>
      <c r="H15" s="37">
        <v>1596</v>
      </c>
      <c r="I15" s="37">
        <v>1178</v>
      </c>
      <c r="J15" s="37">
        <f>'[4]NECONSUMAT IUNIE 2026'!E17</f>
        <v>1178</v>
      </c>
      <c r="K15" s="37">
        <f t="shared" si="1"/>
        <v>3952</v>
      </c>
      <c r="L15" s="37">
        <f t="shared" si="2"/>
        <v>8018</v>
      </c>
      <c r="M15" s="37">
        <v>1596</v>
      </c>
      <c r="N15" s="37">
        <v>1368</v>
      </c>
    </row>
    <row r="16" spans="1:14" s="40" customFormat="1" x14ac:dyDescent="0.3">
      <c r="A16" s="34">
        <v>10</v>
      </c>
      <c r="B16" s="38" t="s">
        <v>55</v>
      </c>
      <c r="C16" s="36" t="s">
        <v>56</v>
      </c>
      <c r="D16" s="37">
        <v>4978</v>
      </c>
      <c r="E16" s="37">
        <f>'[3]HG LA 31.03'!E16</f>
        <v>5130</v>
      </c>
      <c r="F16" s="37">
        <v>5168</v>
      </c>
      <c r="G16" s="37">
        <f t="shared" si="0"/>
        <v>15276</v>
      </c>
      <c r="H16" s="37">
        <v>5130</v>
      </c>
      <c r="I16" s="37">
        <v>5358</v>
      </c>
      <c r="J16" s="37">
        <f>'[4]NECONSUMAT IUNIE 2026'!E18</f>
        <v>4636</v>
      </c>
      <c r="K16" s="37">
        <f t="shared" si="1"/>
        <v>15124</v>
      </c>
      <c r="L16" s="37">
        <f t="shared" si="2"/>
        <v>30400</v>
      </c>
      <c r="M16" s="37">
        <v>4750</v>
      </c>
      <c r="N16" s="37">
        <v>5130</v>
      </c>
    </row>
    <row r="17" spans="1:19" s="40" customFormat="1" x14ac:dyDescent="0.3">
      <c r="A17" s="34">
        <v>11</v>
      </c>
      <c r="B17" s="38" t="s">
        <v>57</v>
      </c>
      <c r="C17" s="36" t="s">
        <v>58</v>
      </c>
      <c r="D17" s="37">
        <v>418</v>
      </c>
      <c r="E17" s="37">
        <f>'[3]HG LA 31.03'!E17</f>
        <v>950</v>
      </c>
      <c r="F17" s="37">
        <v>722</v>
      </c>
      <c r="G17" s="37">
        <f t="shared" si="0"/>
        <v>2090</v>
      </c>
      <c r="H17" s="37">
        <v>684</v>
      </c>
      <c r="I17" s="37">
        <v>722</v>
      </c>
      <c r="J17" s="37">
        <f>'[4]NECONSUMAT IUNIE 2026'!E19</f>
        <v>646</v>
      </c>
      <c r="K17" s="37">
        <f t="shared" si="1"/>
        <v>2052</v>
      </c>
      <c r="L17" s="37">
        <f t="shared" si="2"/>
        <v>4142</v>
      </c>
      <c r="M17" s="37">
        <v>646</v>
      </c>
      <c r="N17" s="37">
        <v>722</v>
      </c>
    </row>
    <row r="18" spans="1:19" x14ac:dyDescent="0.3">
      <c r="A18" s="34">
        <v>12</v>
      </c>
      <c r="B18" s="35" t="s">
        <v>59</v>
      </c>
      <c r="C18" s="36" t="s">
        <v>60</v>
      </c>
      <c r="D18" s="37">
        <v>4218</v>
      </c>
      <c r="E18" s="37">
        <f>'[3]HG LA 31.03'!E18</f>
        <v>4712</v>
      </c>
      <c r="F18" s="37">
        <v>4864</v>
      </c>
      <c r="G18" s="37">
        <f t="shared" si="0"/>
        <v>13794</v>
      </c>
      <c r="H18" s="37">
        <v>4560</v>
      </c>
      <c r="I18" s="37">
        <v>4826</v>
      </c>
      <c r="J18" s="37">
        <f>'[4]NECONSUMAT IUNIE 2026'!E20</f>
        <v>4180</v>
      </c>
      <c r="K18" s="37">
        <f t="shared" si="1"/>
        <v>13566</v>
      </c>
      <c r="L18" s="37">
        <f t="shared" si="2"/>
        <v>27360</v>
      </c>
      <c r="M18" s="37">
        <v>4256</v>
      </c>
      <c r="N18" s="37">
        <v>4636</v>
      </c>
    </row>
    <row r="19" spans="1:19" x14ac:dyDescent="0.3">
      <c r="A19" s="34">
        <v>13</v>
      </c>
      <c r="B19" s="35" t="s">
        <v>61</v>
      </c>
      <c r="C19" s="36" t="s">
        <v>62</v>
      </c>
      <c r="D19" s="37">
        <v>190</v>
      </c>
      <c r="E19" s="37">
        <f>'[3]HG LA 31.03'!E19</f>
        <v>228</v>
      </c>
      <c r="F19" s="37">
        <v>152</v>
      </c>
      <c r="G19" s="37">
        <f t="shared" si="0"/>
        <v>570</v>
      </c>
      <c r="H19" s="37">
        <v>342</v>
      </c>
      <c r="I19" s="37">
        <v>190</v>
      </c>
      <c r="J19" s="37">
        <f>'[4]NECONSUMAT IUNIE 2026'!E21</f>
        <v>228</v>
      </c>
      <c r="K19" s="37">
        <f t="shared" si="1"/>
        <v>760</v>
      </c>
      <c r="L19" s="37">
        <f t="shared" si="2"/>
        <v>1330</v>
      </c>
      <c r="M19" s="37">
        <v>190</v>
      </c>
      <c r="N19" s="37">
        <v>228</v>
      </c>
    </row>
    <row r="20" spans="1:19" x14ac:dyDescent="0.3">
      <c r="A20" s="34">
        <v>14</v>
      </c>
      <c r="B20" s="35" t="s">
        <v>63</v>
      </c>
      <c r="C20" s="36" t="s">
        <v>64</v>
      </c>
      <c r="D20" s="37">
        <v>2888</v>
      </c>
      <c r="E20" s="37">
        <f>'[3]HG LA 31.03'!E20</f>
        <v>3078</v>
      </c>
      <c r="F20" s="37">
        <v>3724</v>
      </c>
      <c r="G20" s="37">
        <f t="shared" si="0"/>
        <v>9690</v>
      </c>
      <c r="H20" s="37">
        <v>3040</v>
      </c>
      <c r="I20" s="37">
        <v>3230</v>
      </c>
      <c r="J20" s="37">
        <f>'[4]NECONSUMAT IUNIE 2026'!E22</f>
        <v>2888</v>
      </c>
      <c r="K20" s="37">
        <f t="shared" si="1"/>
        <v>9158</v>
      </c>
      <c r="L20" s="37">
        <f t="shared" si="2"/>
        <v>18848</v>
      </c>
      <c r="M20" s="37">
        <v>3078</v>
      </c>
      <c r="N20" s="37">
        <v>3192</v>
      </c>
    </row>
    <row r="21" spans="1:19" ht="49.5" x14ac:dyDescent="0.3">
      <c r="A21" s="34">
        <v>15</v>
      </c>
      <c r="B21" s="41" t="s">
        <v>65</v>
      </c>
      <c r="C21" s="42" t="s">
        <v>66</v>
      </c>
      <c r="D21" s="37">
        <v>988</v>
      </c>
      <c r="E21" s="37">
        <f>'[3]HG LA 31.03'!E21</f>
        <v>988</v>
      </c>
      <c r="F21" s="37">
        <v>836</v>
      </c>
      <c r="G21" s="37">
        <f t="shared" si="0"/>
        <v>2812</v>
      </c>
      <c r="H21" s="37">
        <v>1140</v>
      </c>
      <c r="I21" s="37">
        <v>988</v>
      </c>
      <c r="J21" s="37">
        <f>'[4]NECONSUMAT IUNIE 2026'!E23</f>
        <v>912</v>
      </c>
      <c r="K21" s="37">
        <f t="shared" si="1"/>
        <v>3040</v>
      </c>
      <c r="L21" s="37">
        <f t="shared" si="2"/>
        <v>5852</v>
      </c>
      <c r="M21" s="37">
        <v>912</v>
      </c>
      <c r="N21" s="37">
        <v>988</v>
      </c>
    </row>
    <row r="22" spans="1:19" x14ac:dyDescent="0.3">
      <c r="A22" s="34">
        <v>16</v>
      </c>
      <c r="B22" s="35" t="s">
        <v>67</v>
      </c>
      <c r="C22" s="42" t="s">
        <v>27</v>
      </c>
      <c r="D22" s="37"/>
      <c r="E22" s="37"/>
      <c r="F22" s="37"/>
      <c r="G22" s="37"/>
      <c r="H22" s="37"/>
      <c r="I22" s="37"/>
      <c r="J22" s="37">
        <f>'[4]NECONSUMAT IUNIE 2026'!E24</f>
        <v>0</v>
      </c>
      <c r="K22" s="37">
        <f t="shared" si="1"/>
        <v>0</v>
      </c>
      <c r="L22" s="37">
        <f t="shared" si="2"/>
        <v>0</v>
      </c>
      <c r="M22" s="37">
        <v>3420</v>
      </c>
      <c r="N22" s="37">
        <v>190</v>
      </c>
    </row>
    <row r="23" spans="1:19" x14ac:dyDescent="0.3">
      <c r="A23" s="34">
        <v>17</v>
      </c>
      <c r="B23" s="35" t="s">
        <v>68</v>
      </c>
      <c r="C23" s="42" t="s">
        <v>69</v>
      </c>
      <c r="D23" s="37"/>
      <c r="E23" s="37"/>
      <c r="F23" s="37"/>
      <c r="G23" s="37"/>
      <c r="H23" s="37"/>
      <c r="I23" s="37">
        <v>0</v>
      </c>
      <c r="J23" s="37">
        <f>'[4]NECONSUMAT IUNIE 2026'!E25</f>
        <v>760</v>
      </c>
      <c r="K23" s="37">
        <f t="shared" si="1"/>
        <v>760</v>
      </c>
      <c r="L23" s="37">
        <f t="shared" si="2"/>
        <v>760</v>
      </c>
      <c r="M23" s="37">
        <v>2660</v>
      </c>
      <c r="N23" s="37">
        <v>760</v>
      </c>
    </row>
    <row r="24" spans="1:19" x14ac:dyDescent="0.3">
      <c r="A24" s="34">
        <v>18</v>
      </c>
      <c r="B24" s="35" t="s">
        <v>70</v>
      </c>
      <c r="C24" s="42" t="s">
        <v>71</v>
      </c>
      <c r="D24" s="37"/>
      <c r="E24" s="37"/>
      <c r="F24" s="37"/>
      <c r="G24" s="37"/>
      <c r="H24" s="37"/>
      <c r="I24" s="37">
        <v>0</v>
      </c>
      <c r="J24" s="37">
        <f>'[4]NECONSUMAT IUNIE 2026'!E26</f>
        <v>1254</v>
      </c>
      <c r="K24" s="37">
        <f t="shared" si="1"/>
        <v>1254</v>
      </c>
      <c r="L24" s="37">
        <f t="shared" si="2"/>
        <v>1254</v>
      </c>
      <c r="M24" s="37">
        <v>2166</v>
      </c>
      <c r="N24" s="37">
        <v>1292</v>
      </c>
    </row>
    <row r="25" spans="1:19" x14ac:dyDescent="0.3">
      <c r="A25" s="34">
        <v>19</v>
      </c>
      <c r="B25" s="35" t="s">
        <v>72</v>
      </c>
      <c r="C25" s="42" t="s">
        <v>73</v>
      </c>
      <c r="D25" s="37"/>
      <c r="E25" s="37"/>
      <c r="F25" s="37"/>
      <c r="G25" s="37"/>
      <c r="H25" s="37"/>
      <c r="I25" s="37">
        <v>0</v>
      </c>
      <c r="J25" s="37">
        <f>'[4]NECONSUMAT IUNIE 2026'!E27</f>
        <v>380</v>
      </c>
      <c r="K25" s="37">
        <f t="shared" si="1"/>
        <v>380</v>
      </c>
      <c r="L25" s="37">
        <f t="shared" si="2"/>
        <v>380</v>
      </c>
      <c r="M25" s="37">
        <v>3040</v>
      </c>
      <c r="N25" s="37">
        <v>380</v>
      </c>
    </row>
    <row r="26" spans="1:19" s="44" customFormat="1" x14ac:dyDescent="0.25">
      <c r="A26" s="43"/>
      <c r="B26" s="43"/>
      <c r="C26" s="43" t="s">
        <v>32</v>
      </c>
      <c r="D26" s="43">
        <f t="shared" ref="D26:F26" si="3">SUM(D7:D21)</f>
        <v>41762</v>
      </c>
      <c r="E26" s="43">
        <f t="shared" si="3"/>
        <v>46626</v>
      </c>
      <c r="F26" s="43">
        <f t="shared" si="3"/>
        <v>45942</v>
      </c>
      <c r="G26" s="43">
        <f>SUM(G7:G21)</f>
        <v>134330</v>
      </c>
      <c r="H26" s="43">
        <f t="shared" ref="H26:I26" si="4">SUM(H7:H21)</f>
        <v>49628</v>
      </c>
      <c r="I26" s="43">
        <f t="shared" si="4"/>
        <v>47120</v>
      </c>
      <c r="J26" s="43">
        <f>SUM(J7:J25)</f>
        <v>45144</v>
      </c>
      <c r="K26" s="43">
        <f>SUM(K7:K25)</f>
        <v>141892</v>
      </c>
      <c r="L26" s="43">
        <f>SUM(L7:L25)</f>
        <v>276222</v>
      </c>
      <c r="M26" s="43">
        <f>SUM(M7:M25)</f>
        <v>54720</v>
      </c>
      <c r="N26" s="43">
        <f>SUM(N7:N25)</f>
        <v>48982</v>
      </c>
    </row>
    <row r="27" spans="1:19" x14ac:dyDescent="0.3"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Q27" s="45"/>
      <c r="S27" s="45"/>
    </row>
    <row r="28" spans="1:19" x14ac:dyDescent="0.3">
      <c r="E28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F33BB-C43F-41CE-803A-2D77EF34423E}">
  <dimension ref="A3:P18"/>
  <sheetViews>
    <sheetView workbookViewId="0">
      <selection activeCell="H23" sqref="H23"/>
    </sheetView>
  </sheetViews>
  <sheetFormatPr defaultColWidth="9.140625" defaultRowHeight="16.5" x14ac:dyDescent="0.3"/>
  <cols>
    <col min="1" max="1" width="9.28515625" style="49" customWidth="1"/>
    <col min="2" max="2" width="7" style="49" customWidth="1"/>
    <col min="3" max="3" width="25.7109375" style="49" customWidth="1"/>
    <col min="4" max="4" width="14.7109375" style="49" customWidth="1"/>
    <col min="5" max="5" width="16.5703125" style="49" customWidth="1"/>
    <col min="6" max="8" width="14.7109375" style="49" customWidth="1"/>
    <col min="9" max="14" width="16.7109375" style="49" customWidth="1"/>
    <col min="15" max="16" width="13.42578125" style="49" bestFit="1" customWidth="1"/>
    <col min="17" max="16384" width="9.140625" style="49"/>
  </cols>
  <sheetData>
    <row r="3" spans="1:16" x14ac:dyDescent="0.3">
      <c r="A3" s="47" t="s">
        <v>74</v>
      </c>
      <c r="B3" s="47"/>
      <c r="C3" s="47"/>
      <c r="D3" s="47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6" x14ac:dyDescent="0.3">
      <c r="A4" s="50" t="s">
        <v>88</v>
      </c>
      <c r="B4" s="50"/>
      <c r="C4" s="50"/>
      <c r="D4" s="50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6" x14ac:dyDescent="0.3">
      <c r="A5" s="52"/>
      <c r="B5" s="52"/>
      <c r="C5" s="52"/>
      <c r="D5" s="52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6" x14ac:dyDescent="0.3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6" s="67" customFormat="1" ht="33" x14ac:dyDescent="0.25">
      <c r="A7" s="65" t="s">
        <v>3</v>
      </c>
      <c r="B7" s="65" t="s">
        <v>4</v>
      </c>
      <c r="C7" s="65" t="s">
        <v>5</v>
      </c>
      <c r="D7" s="66">
        <v>46023</v>
      </c>
      <c r="E7" s="66">
        <v>46054</v>
      </c>
      <c r="F7" s="66">
        <v>46082</v>
      </c>
      <c r="G7" s="66" t="s">
        <v>6</v>
      </c>
      <c r="H7" s="66">
        <v>46113</v>
      </c>
      <c r="I7" s="66">
        <v>46143</v>
      </c>
      <c r="J7" s="66">
        <v>46174</v>
      </c>
      <c r="K7" s="66" t="s">
        <v>7</v>
      </c>
      <c r="L7" s="66" t="s">
        <v>8</v>
      </c>
      <c r="M7" s="66">
        <v>46204</v>
      </c>
      <c r="N7" s="66">
        <v>46235</v>
      </c>
    </row>
    <row r="8" spans="1:16" x14ac:dyDescent="0.3">
      <c r="A8" s="55" t="s">
        <v>75</v>
      </c>
      <c r="B8" s="55" t="s">
        <v>76</v>
      </c>
      <c r="C8" s="56" t="s">
        <v>77</v>
      </c>
      <c r="D8" s="57">
        <v>1180000</v>
      </c>
      <c r="E8" s="57">
        <v>1084000</v>
      </c>
      <c r="F8" s="57">
        <v>1548000</v>
      </c>
      <c r="G8" s="57">
        <f>D8+E8+F8</f>
        <v>3812000</v>
      </c>
      <c r="H8" s="57">
        <v>1520000</v>
      </c>
      <c r="I8" s="57">
        <v>1428000</v>
      </c>
      <c r="J8" s="57">
        <v>1356000</v>
      </c>
      <c r="K8" s="57">
        <f>H8+I8+J8</f>
        <v>4304000</v>
      </c>
      <c r="L8" s="57">
        <f>K8+G8</f>
        <v>8116000</v>
      </c>
      <c r="M8" s="57">
        <v>1688000</v>
      </c>
      <c r="N8" s="57">
        <v>1400000</v>
      </c>
    </row>
    <row r="9" spans="1:16" ht="33" x14ac:dyDescent="0.3">
      <c r="A9" s="55" t="s">
        <v>78</v>
      </c>
      <c r="B9" s="55" t="s">
        <v>76</v>
      </c>
      <c r="C9" s="56" t="s">
        <v>79</v>
      </c>
      <c r="D9" s="57">
        <v>1428000</v>
      </c>
      <c r="E9" s="57">
        <v>1404000</v>
      </c>
      <c r="F9" s="57">
        <v>1576000</v>
      </c>
      <c r="G9" s="57">
        <f t="shared" ref="G9:G14" si="0">D9+E9+F9</f>
        <v>4408000</v>
      </c>
      <c r="H9" s="57">
        <v>1524000</v>
      </c>
      <c r="I9" s="57">
        <v>1508000</v>
      </c>
      <c r="J9" s="57">
        <v>1376000</v>
      </c>
      <c r="K9" s="57">
        <f t="shared" ref="K9:K14" si="1">H9+I9+J9</f>
        <v>4408000</v>
      </c>
      <c r="L9" s="57">
        <f t="shared" ref="L9:L14" si="2">K9+G9</f>
        <v>8816000</v>
      </c>
      <c r="M9" s="57">
        <v>1564000</v>
      </c>
      <c r="N9" s="57">
        <v>1520000</v>
      </c>
    </row>
    <row r="10" spans="1:16" x14ac:dyDescent="0.3">
      <c r="A10" s="55" t="s">
        <v>38</v>
      </c>
      <c r="B10" s="55" t="s">
        <v>76</v>
      </c>
      <c r="C10" s="58" t="s">
        <v>25</v>
      </c>
      <c r="D10" s="57">
        <v>1160000</v>
      </c>
      <c r="E10" s="57">
        <v>1440000</v>
      </c>
      <c r="F10" s="57">
        <v>1488000</v>
      </c>
      <c r="G10" s="57">
        <f t="shared" si="0"/>
        <v>4088000</v>
      </c>
      <c r="H10" s="57">
        <v>1408000</v>
      </c>
      <c r="I10" s="57">
        <v>1408000</v>
      </c>
      <c r="J10" s="57">
        <v>1464000</v>
      </c>
      <c r="K10" s="57">
        <f t="shared" si="1"/>
        <v>4280000</v>
      </c>
      <c r="L10" s="57">
        <f t="shared" si="2"/>
        <v>8368000</v>
      </c>
      <c r="M10" s="57">
        <v>1544000</v>
      </c>
      <c r="N10" s="57">
        <v>1444000</v>
      </c>
    </row>
    <row r="11" spans="1:16" x14ac:dyDescent="0.3">
      <c r="A11" s="55" t="s">
        <v>80</v>
      </c>
      <c r="B11" s="55" t="s">
        <v>76</v>
      </c>
      <c r="C11" s="56" t="s">
        <v>81</v>
      </c>
      <c r="D11" s="57">
        <v>44000</v>
      </c>
      <c r="E11" s="57">
        <v>44000</v>
      </c>
      <c r="F11" s="57">
        <v>44000</v>
      </c>
      <c r="G11" s="57">
        <f t="shared" si="0"/>
        <v>132000</v>
      </c>
      <c r="H11" s="57">
        <v>48000</v>
      </c>
      <c r="I11" s="57">
        <v>56000</v>
      </c>
      <c r="J11" s="57">
        <v>64000</v>
      </c>
      <c r="K11" s="57">
        <f t="shared" si="1"/>
        <v>168000</v>
      </c>
      <c r="L11" s="57">
        <f t="shared" si="2"/>
        <v>300000</v>
      </c>
      <c r="M11" s="57">
        <v>48000</v>
      </c>
      <c r="N11" s="57">
        <v>52000</v>
      </c>
    </row>
    <row r="12" spans="1:16" x14ac:dyDescent="0.3">
      <c r="A12" s="55" t="s">
        <v>82</v>
      </c>
      <c r="B12" s="55" t="s">
        <v>76</v>
      </c>
      <c r="C12" s="56" t="s">
        <v>83</v>
      </c>
      <c r="D12" s="57">
        <v>368000</v>
      </c>
      <c r="E12" s="57">
        <v>388000</v>
      </c>
      <c r="F12" s="57">
        <v>656000</v>
      </c>
      <c r="G12" s="57">
        <f t="shared" si="0"/>
        <v>1412000</v>
      </c>
      <c r="H12" s="57">
        <v>788000</v>
      </c>
      <c r="I12" s="57">
        <v>768000</v>
      </c>
      <c r="J12" s="57">
        <v>508000</v>
      </c>
      <c r="K12" s="57">
        <f t="shared" si="1"/>
        <v>2064000</v>
      </c>
      <c r="L12" s="57">
        <f t="shared" si="2"/>
        <v>3476000</v>
      </c>
      <c r="M12" s="57">
        <v>876000</v>
      </c>
      <c r="N12" s="57">
        <v>600000</v>
      </c>
      <c r="O12" s="59"/>
      <c r="P12" s="60"/>
    </row>
    <row r="13" spans="1:16" x14ac:dyDescent="0.3">
      <c r="A13" s="55" t="s">
        <v>84</v>
      </c>
      <c r="B13" s="55" t="s">
        <v>76</v>
      </c>
      <c r="C13" s="56" t="s">
        <v>85</v>
      </c>
      <c r="D13" s="57">
        <v>104000</v>
      </c>
      <c r="E13" s="57">
        <v>304000</v>
      </c>
      <c r="F13" s="57">
        <v>308000</v>
      </c>
      <c r="G13" s="57">
        <f t="shared" si="0"/>
        <v>716000</v>
      </c>
      <c r="H13" s="57">
        <v>312000</v>
      </c>
      <c r="I13" s="57">
        <v>324000</v>
      </c>
      <c r="J13" s="57">
        <v>304000</v>
      </c>
      <c r="K13" s="57">
        <f t="shared" si="1"/>
        <v>940000</v>
      </c>
      <c r="L13" s="57">
        <f t="shared" si="2"/>
        <v>1656000</v>
      </c>
      <c r="M13" s="57">
        <v>312000</v>
      </c>
      <c r="N13" s="57">
        <v>284000</v>
      </c>
    </row>
    <row r="14" spans="1:16" ht="49.5" x14ac:dyDescent="0.3">
      <c r="A14" s="55" t="s">
        <v>86</v>
      </c>
      <c r="B14" s="55" t="s">
        <v>76</v>
      </c>
      <c r="C14" s="61" t="s">
        <v>87</v>
      </c>
      <c r="D14" s="57">
        <v>168000</v>
      </c>
      <c r="E14" s="57">
        <v>184000</v>
      </c>
      <c r="F14" s="57">
        <v>180000</v>
      </c>
      <c r="G14" s="57">
        <f t="shared" si="0"/>
        <v>532000</v>
      </c>
      <c r="H14" s="57">
        <v>188000</v>
      </c>
      <c r="I14" s="57">
        <v>288000</v>
      </c>
      <c r="J14" s="57">
        <v>140000</v>
      </c>
      <c r="K14" s="57">
        <f t="shared" si="1"/>
        <v>616000</v>
      </c>
      <c r="L14" s="57">
        <f t="shared" si="2"/>
        <v>1148000</v>
      </c>
      <c r="M14" s="57">
        <v>228000</v>
      </c>
      <c r="N14" s="57">
        <v>200000</v>
      </c>
    </row>
    <row r="15" spans="1:16" x14ac:dyDescent="0.3">
      <c r="A15" s="62"/>
      <c r="B15" s="62"/>
      <c r="C15" s="63" t="s">
        <v>32</v>
      </c>
      <c r="D15" s="64">
        <f t="shared" ref="D15:N15" si="3">SUM(D8:D14)</f>
        <v>4452000</v>
      </c>
      <c r="E15" s="64">
        <f t="shared" si="3"/>
        <v>4848000</v>
      </c>
      <c r="F15" s="64">
        <f t="shared" si="3"/>
        <v>5800000</v>
      </c>
      <c r="G15" s="64">
        <f t="shared" si="3"/>
        <v>15100000</v>
      </c>
      <c r="H15" s="64">
        <f t="shared" si="3"/>
        <v>5788000</v>
      </c>
      <c r="I15" s="64">
        <f t="shared" si="3"/>
        <v>5780000</v>
      </c>
      <c r="J15" s="64">
        <f t="shared" si="3"/>
        <v>5212000</v>
      </c>
      <c r="K15" s="64">
        <f t="shared" si="3"/>
        <v>16780000</v>
      </c>
      <c r="L15" s="64">
        <f t="shared" si="3"/>
        <v>31880000</v>
      </c>
      <c r="M15" s="64">
        <f t="shared" si="3"/>
        <v>6260000</v>
      </c>
      <c r="N15" s="64">
        <f t="shared" si="3"/>
        <v>5500000</v>
      </c>
    </row>
    <row r="16" spans="1:16" x14ac:dyDescent="0.3">
      <c r="E16" s="59"/>
      <c r="I16" s="60"/>
      <c r="J16" s="60"/>
      <c r="K16" s="60"/>
      <c r="L16" s="60"/>
      <c r="M16" s="60"/>
      <c r="N16" s="60"/>
    </row>
    <row r="17" spans="5:14" x14ac:dyDescent="0.3">
      <c r="I17" s="60"/>
      <c r="J17" s="60"/>
      <c r="K17" s="60"/>
      <c r="L17" s="60"/>
      <c r="M17" s="60"/>
      <c r="N17" s="60"/>
    </row>
    <row r="18" spans="5:14" x14ac:dyDescent="0.3">
      <c r="E18" s="60"/>
    </row>
  </sheetData>
  <mergeCells count="2">
    <mergeCell ref="A3:D3"/>
    <mergeCell ref="A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54B50-FB2C-4235-A3B0-0D9F9E329BC1}">
  <dimension ref="A1:S16"/>
  <sheetViews>
    <sheetView tabSelected="1" workbookViewId="0">
      <selection activeCell="J34" sqref="J34"/>
    </sheetView>
  </sheetViews>
  <sheetFormatPr defaultRowHeight="15" x14ac:dyDescent="0.25"/>
  <cols>
    <col min="4" max="4" width="15.85546875" customWidth="1"/>
    <col min="5" max="5" width="25.7109375" customWidth="1"/>
    <col min="6" max="16" width="19.140625" customWidth="1"/>
    <col min="18" max="19" width="16" bestFit="1" customWidth="1"/>
  </cols>
  <sheetData>
    <row r="1" spans="1:19" ht="18.75" x14ac:dyDescent="0.3">
      <c r="A1" s="68"/>
      <c r="B1" s="69"/>
      <c r="C1" s="69"/>
      <c r="D1" s="69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9" s="71" customFormat="1" ht="15.75" x14ac:dyDescent="0.25">
      <c r="A2" s="71" t="s">
        <v>89</v>
      </c>
    </row>
    <row r="3" spans="1:19" ht="15.75" x14ac:dyDescent="0.25">
      <c r="A3" s="71" t="s">
        <v>90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9" ht="15.75" x14ac:dyDescent="0.2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ht="15.75" x14ac:dyDescent="0.25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s="4" customFormat="1" ht="15.75" x14ac:dyDescent="0.25">
      <c r="A6" s="73"/>
      <c r="B6" s="73"/>
      <c r="C6" s="74"/>
      <c r="D6" s="75" t="s">
        <v>91</v>
      </c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9" s="4" customFormat="1" ht="15.75" x14ac:dyDescent="0.25">
      <c r="A7" s="73"/>
      <c r="B7" s="73"/>
      <c r="C7" s="73"/>
      <c r="D7" s="76"/>
      <c r="E7" s="76">
        <v>46234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</row>
    <row r="8" spans="1:19" ht="15.75" x14ac:dyDescent="0.25">
      <c r="A8" s="72"/>
      <c r="B8" s="72"/>
      <c r="C8" s="72"/>
      <c r="D8" s="72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</row>
    <row r="9" spans="1:19" s="4" customFormat="1" ht="15.75" x14ac:dyDescent="0.25">
      <c r="A9" s="73"/>
      <c r="B9" s="73"/>
      <c r="C9" s="24" t="s">
        <v>2</v>
      </c>
      <c r="D9" s="24" t="s">
        <v>3</v>
      </c>
      <c r="E9" s="86" t="s">
        <v>5</v>
      </c>
      <c r="F9" s="87">
        <v>45658</v>
      </c>
      <c r="G9" s="87">
        <v>46054</v>
      </c>
      <c r="H9" s="87">
        <v>46082</v>
      </c>
      <c r="I9" s="87" t="s">
        <v>6</v>
      </c>
      <c r="J9" s="87">
        <v>46113</v>
      </c>
      <c r="K9" s="87">
        <v>46143</v>
      </c>
      <c r="L9" s="87">
        <v>46174</v>
      </c>
      <c r="M9" s="87" t="s">
        <v>7</v>
      </c>
      <c r="N9" s="87" t="s">
        <v>92</v>
      </c>
      <c r="O9" s="87">
        <v>46204</v>
      </c>
      <c r="P9" s="87">
        <v>46235</v>
      </c>
    </row>
    <row r="10" spans="1:19" ht="15.75" x14ac:dyDescent="0.25">
      <c r="A10" s="72"/>
      <c r="B10" s="72"/>
      <c r="C10" s="7">
        <v>1</v>
      </c>
      <c r="D10" s="7" t="s">
        <v>9</v>
      </c>
      <c r="E10" s="79" t="s">
        <v>11</v>
      </c>
      <c r="F10" s="80">
        <v>867700</v>
      </c>
      <c r="G10" s="9">
        <v>997000</v>
      </c>
      <c r="H10" s="80">
        <v>1366900</v>
      </c>
      <c r="I10" s="80">
        <f>F10+G10+H10</f>
        <v>3231600</v>
      </c>
      <c r="J10" s="80">
        <v>1050300</v>
      </c>
      <c r="K10" s="9">
        <v>1225500</v>
      </c>
      <c r="L10" s="9">
        <v>1291800.001075028</v>
      </c>
      <c r="M10" s="9">
        <v>3097793.2810750278</v>
      </c>
      <c r="N10" s="81">
        <f>M10+I10</f>
        <v>6329393.2810750278</v>
      </c>
      <c r="O10" s="81">
        <v>1022299.4971894373</v>
      </c>
      <c r="P10" s="81">
        <v>402232.12794565171</v>
      </c>
      <c r="R10" s="11"/>
    </row>
    <row r="11" spans="1:19" ht="15.75" x14ac:dyDescent="0.25">
      <c r="A11" s="72"/>
      <c r="B11" s="72"/>
      <c r="C11" s="12">
        <v>2</v>
      </c>
      <c r="D11" s="7" t="s">
        <v>93</v>
      </c>
      <c r="E11" s="78" t="s">
        <v>94</v>
      </c>
      <c r="F11" s="80">
        <v>416900</v>
      </c>
      <c r="G11" s="9">
        <v>495400</v>
      </c>
      <c r="H11" s="80">
        <v>551900</v>
      </c>
      <c r="I11" s="80">
        <f t="shared" ref="I11:I12" si="0">F11+G11+H11</f>
        <v>1464200</v>
      </c>
      <c r="J11" s="80">
        <v>380700</v>
      </c>
      <c r="K11" s="9">
        <v>559399.99749163887</v>
      </c>
      <c r="L11" s="9">
        <v>620100.00373860192</v>
      </c>
      <c r="M11" s="9">
        <v>1294264.1312302407</v>
      </c>
      <c r="N11" s="81">
        <f t="shared" ref="N11" si="1">M11+I11</f>
        <v>2758464.1312302407</v>
      </c>
      <c r="O11" s="81">
        <v>446293.11081967317</v>
      </c>
      <c r="P11" s="81">
        <v>175300.04031887883</v>
      </c>
      <c r="R11" s="11"/>
    </row>
    <row r="12" spans="1:19" ht="15.75" x14ac:dyDescent="0.25">
      <c r="A12" s="72"/>
      <c r="B12" s="72"/>
      <c r="C12" s="12">
        <v>3</v>
      </c>
      <c r="D12" s="7" t="s">
        <v>16</v>
      </c>
      <c r="E12" s="78" t="s">
        <v>17</v>
      </c>
      <c r="F12" s="80">
        <v>21200</v>
      </c>
      <c r="G12" s="9">
        <v>38600</v>
      </c>
      <c r="H12" s="80">
        <v>28400</v>
      </c>
      <c r="I12" s="80">
        <f t="shared" si="0"/>
        <v>88200</v>
      </c>
      <c r="J12" s="80">
        <v>36000</v>
      </c>
      <c r="K12" s="9">
        <v>44999.995819397991</v>
      </c>
      <c r="L12" s="9">
        <v>23999.995186370179</v>
      </c>
      <c r="M12" s="9">
        <v>104842.59</v>
      </c>
      <c r="N12" s="9">
        <f>M12+I12</f>
        <v>193042.59</v>
      </c>
      <c r="O12" s="81">
        <v>31407.391990889613</v>
      </c>
      <c r="P12" s="81">
        <v>12267.831735469552</v>
      </c>
      <c r="R12" s="11"/>
    </row>
    <row r="13" spans="1:19" ht="15.75" x14ac:dyDescent="0.25">
      <c r="A13" s="72"/>
      <c r="B13" s="72"/>
      <c r="C13" s="82" t="s">
        <v>32</v>
      </c>
      <c r="D13" s="83"/>
      <c r="E13" s="83"/>
      <c r="F13" s="84">
        <f t="shared" ref="F13:J13" si="2">SUM(F10:F12)</f>
        <v>1305800</v>
      </c>
      <c r="G13" s="84">
        <f t="shared" si="2"/>
        <v>1531000</v>
      </c>
      <c r="H13" s="84">
        <f t="shared" si="2"/>
        <v>1947200</v>
      </c>
      <c r="I13" s="84">
        <f t="shared" si="2"/>
        <v>4784000</v>
      </c>
      <c r="J13" s="84">
        <f t="shared" si="2"/>
        <v>1467000</v>
      </c>
      <c r="K13" s="19">
        <v>1829900</v>
      </c>
      <c r="L13" s="19">
        <f>SUM(L10:L12)</f>
        <v>1935900</v>
      </c>
      <c r="M13" s="19">
        <f>J13+K13+L13</f>
        <v>5232800</v>
      </c>
      <c r="N13" s="19">
        <f>M13+I13</f>
        <v>10016800</v>
      </c>
      <c r="O13" s="19">
        <f>SUM(O10:O12)</f>
        <v>1500000</v>
      </c>
      <c r="P13" s="19">
        <f>SUM(P10:P12)</f>
        <v>589800.00000000012</v>
      </c>
      <c r="R13" s="21"/>
      <c r="S13" s="85"/>
    </row>
    <row r="14" spans="1:19" x14ac:dyDescent="0.25">
      <c r="F14" s="21"/>
      <c r="G14" s="21"/>
      <c r="H14" s="21"/>
      <c r="I14" s="21"/>
      <c r="J14" s="21"/>
      <c r="K14" s="21"/>
      <c r="L14" s="21"/>
    </row>
    <row r="15" spans="1:19" x14ac:dyDescent="0.25">
      <c r="F15" s="21"/>
      <c r="G15" s="21"/>
      <c r="H15" s="21"/>
      <c r="I15" s="21"/>
      <c r="J15" s="21"/>
      <c r="K15" s="21"/>
      <c r="L15" s="21"/>
    </row>
    <row r="16" spans="1:19" x14ac:dyDescent="0.25">
      <c r="F16" s="21"/>
    </row>
  </sheetData>
  <mergeCells count="1">
    <mergeCell ref="C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TESTARE GENETICA</vt:lpstr>
      <vt:lpstr>HG</vt:lpstr>
      <vt:lpstr>PET-CT</vt:lpstr>
      <vt:lpstr>AHM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2026-07-31T06:22:00Z</dcterms:created>
  <dcterms:modified xsi:type="dcterms:W3CDTF">2026-07-31T06:27:05Z</dcterms:modified>
</cp:coreProperties>
</file>